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60" yWindow="65371" windowWidth="8760" windowHeight="8100" activeTab="0"/>
  </bookViews>
  <sheets>
    <sheet name="Cover" sheetId="1" r:id="rId1"/>
    <sheet name="PL" sheetId="2" r:id="rId2"/>
    <sheet name="BS" sheetId="3" r:id="rId3"/>
    <sheet name="CF" sheetId="4" r:id="rId4"/>
    <sheet name="CIE" sheetId="5" r:id="rId5"/>
    <sheet name="Acc note" sheetId="6" r:id="rId6"/>
    <sheet name="Bursa 9B appendix" sheetId="7" r:id="rId7"/>
  </sheets>
  <definedNames>
    <definedName name="_xlnm.Print_Area" localSheetId="5">'Acc note'!$A$1:$M$191</definedName>
    <definedName name="_xlnm.Print_Area" localSheetId="2">'BS'!$A$1:$K$70</definedName>
    <definedName name="_xlnm.Print_Area" localSheetId="6">'Bursa 9B appendix'!$A$1:$M$193</definedName>
    <definedName name="_xlnm.Print_Area" localSheetId="3">'CF'!$A$1:$M$73</definedName>
    <definedName name="_xlnm.Print_Area" localSheetId="0">'Cover'!$A$1:$I$48</definedName>
    <definedName name="_xlnm.Print_Area" localSheetId="1">'PL'!$A$1:$K$62</definedName>
  </definedNames>
  <calcPr fullCalcOnLoad="1" iterate="1" iterateCount="1" iterateDelta="0.001"/>
</workbook>
</file>

<file path=xl/sharedStrings.xml><?xml version="1.0" encoding="utf-8"?>
<sst xmlns="http://schemas.openxmlformats.org/spreadsheetml/2006/main" count="534" uniqueCount="425">
  <si>
    <t>RM'000</t>
  </si>
  <si>
    <t>Revenue</t>
  </si>
  <si>
    <t>Operating expenses</t>
  </si>
  <si>
    <t>Profit from operations</t>
  </si>
  <si>
    <t>Interest income</t>
  </si>
  <si>
    <t>Finance cost</t>
  </si>
  <si>
    <t>Profit before tax</t>
  </si>
  <si>
    <t>Taxation</t>
  </si>
  <si>
    <t>N/A</t>
  </si>
  <si>
    <t>BRITE-TECH BERHAD (550212-U)</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</si>
  <si>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</si>
  <si>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</si>
  <si>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</si>
  <si>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</si>
  <si>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</si>
  <si>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</si>
  <si>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</si>
  <si>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</si>
  <si>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</si>
  <si>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Short term borrowings (secured)</t>
  </si>
  <si>
    <t>Provision for taxation</t>
  </si>
  <si>
    <t>Net Current Assets</t>
  </si>
  <si>
    <t>Minority Interest</t>
  </si>
  <si>
    <t>Long term borrowings (secured)</t>
  </si>
  <si>
    <t>Deferred taxation</t>
  </si>
  <si>
    <t>Profit before taxation</t>
  </si>
  <si>
    <t>Adjustments for:</t>
  </si>
  <si>
    <t>Interest expenses</t>
  </si>
  <si>
    <t>Operating profit before changes in working capital</t>
  </si>
  <si>
    <t>Changes in assets</t>
  </si>
  <si>
    <t>Changes in liabilities</t>
  </si>
  <si>
    <t>Interest paid</t>
  </si>
  <si>
    <t>Purchase of property, plant &amp; equipment</t>
  </si>
  <si>
    <t>Interest received</t>
  </si>
  <si>
    <t>Repayment of bank borrowings</t>
  </si>
  <si>
    <t>BRITE-TECH BERHAD (550212-U))</t>
  </si>
  <si>
    <t>CONDENSED CONSOLIDATED STATEMENT OF CHANGES IN EQUITY</t>
  </si>
  <si>
    <t>Distributable</t>
  </si>
  <si>
    <t>shares of</t>
  </si>
  <si>
    <t>retained</t>
  </si>
  <si>
    <t>RM0.10 each</t>
  </si>
  <si>
    <t>profits</t>
  </si>
  <si>
    <t>Total</t>
  </si>
  <si>
    <t>Current</t>
  </si>
  <si>
    <t>Preceding</t>
  </si>
  <si>
    <t>Prospects</t>
  </si>
  <si>
    <t xml:space="preserve">Variance of Actual from Forecast Profit After Tax </t>
  </si>
  <si>
    <t>Tax Expense</t>
  </si>
  <si>
    <t>Unquoted Investments and / or Properties</t>
  </si>
  <si>
    <t>Quoted Securities</t>
  </si>
  <si>
    <t>Borrowings</t>
  </si>
  <si>
    <t>The Group's borrowings as at the current quarter are as follows:</t>
  </si>
  <si>
    <t>Short term borrowings (Secured)</t>
  </si>
  <si>
    <t>Long term borrowings (Secured)</t>
  </si>
  <si>
    <t>The Group's borrowings are all denominated in Ringgit Malaysia.</t>
  </si>
  <si>
    <t>Changes in Material Litigation</t>
  </si>
  <si>
    <t>Earnings Per Share</t>
  </si>
  <si>
    <t>(a)</t>
  </si>
  <si>
    <t>Weighted average number of shares ('000)</t>
  </si>
  <si>
    <t>(b)</t>
  </si>
  <si>
    <t>NOTES TO THE INTERIM FINANCIAL REPORT</t>
  </si>
  <si>
    <t>Comments about the Seasonality or Cyclicality of Operations</t>
  </si>
  <si>
    <t>The Group's principal business is not significantly affected by seasonality or cyclicality of operations.</t>
  </si>
  <si>
    <t>Material Changes in Estimates Used</t>
  </si>
  <si>
    <t>Debt and Equity Securities</t>
  </si>
  <si>
    <t>Environmental products and services</t>
  </si>
  <si>
    <t>System equipment and ancillary products</t>
  </si>
  <si>
    <t>Investments</t>
  </si>
  <si>
    <t>Valuations of Property, Plant and Equipment</t>
  </si>
  <si>
    <t>Material Subsequent Event</t>
  </si>
  <si>
    <t xml:space="preserve">Changes in the Composition of the Group </t>
  </si>
  <si>
    <t>Changes in Contingent Liabilities or Contingent Assets</t>
  </si>
  <si>
    <t>Changes</t>
  </si>
  <si>
    <t>RM '000</t>
  </si>
  <si>
    <t>Depreciation on property, plant and equipment</t>
  </si>
  <si>
    <t>Income tax paid</t>
  </si>
  <si>
    <t>Bank overdraft</t>
  </si>
  <si>
    <t>Basic earnings per share:</t>
  </si>
  <si>
    <t>Diluted earnings per share</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</si>
  <si>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</si>
  <si>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</si>
  <si>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</si>
  <si>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Not applicable as there were no potential dilutive factors affecting the share capital structure of the Company.</t>
  </si>
  <si>
    <t>Number of ordinary shares in issue ('000)</t>
  </si>
  <si>
    <t>Other operating income</t>
  </si>
  <si>
    <t>Total Equity</t>
  </si>
  <si>
    <t>Minority interests</t>
  </si>
  <si>
    <t>Financed by:</t>
  </si>
  <si>
    <t>Cash and bank balances</t>
  </si>
  <si>
    <t>Issued and</t>
  </si>
  <si>
    <t xml:space="preserve"> fully paid</t>
  </si>
  <si>
    <t>ordinary</t>
  </si>
  <si>
    <t>Property, plant and equipment</t>
  </si>
  <si>
    <t>Retained profits</t>
  </si>
  <si>
    <t>Cash and cash equivalent at end of period</t>
  </si>
  <si>
    <t>Cash and cash equivalent at beginning of period</t>
  </si>
  <si>
    <t>Cash flows from financing activities</t>
  </si>
  <si>
    <t>Cash flows from investing activities</t>
  </si>
  <si>
    <t>Cash flows from operating activities</t>
  </si>
  <si>
    <t>Changes in working capital:</t>
  </si>
  <si>
    <t>Bank balances and cash deposits</t>
  </si>
  <si>
    <t>Cash and cash equivalents comprise the following:</t>
  </si>
  <si>
    <t>(Unaudited)</t>
  </si>
  <si>
    <t>Quarter Ended</t>
  </si>
  <si>
    <t>(Audited)</t>
  </si>
  <si>
    <t>Corresponding</t>
  </si>
  <si>
    <t>Year-To-Date</t>
  </si>
  <si>
    <t>&lt;----- Individual Quarter -----&gt;</t>
  </si>
  <si>
    <t>(Incorporated in Malaysia)</t>
  </si>
  <si>
    <t>Long term and deferred liabilities</t>
  </si>
  <si>
    <t>Income tax refund</t>
  </si>
  <si>
    <t>Current Year</t>
  </si>
  <si>
    <t>Quarter</t>
  </si>
  <si>
    <t>Cash generated from operations</t>
  </si>
  <si>
    <t>Net cash from operating activities</t>
  </si>
  <si>
    <t>Prepaid lease payments</t>
  </si>
  <si>
    <t>Comparison of Current Quarter Results with the Immediate Preceding Quarter Results</t>
  </si>
  <si>
    <t>Immediate Preceding</t>
  </si>
  <si>
    <t xml:space="preserve">Quarter </t>
  </si>
  <si>
    <t>The taxation charge for the current quarter and financial year to date includes the following:</t>
  </si>
  <si>
    <t>Preceding Year</t>
  </si>
  <si>
    <t xml:space="preserve">Current </t>
  </si>
  <si>
    <t>As At End Of</t>
  </si>
  <si>
    <t>As at Preceding</t>
  </si>
  <si>
    <t>Financial</t>
  </si>
  <si>
    <t>Year End</t>
  </si>
  <si>
    <t>Period Ended</t>
  </si>
  <si>
    <t>A</t>
  </si>
  <si>
    <t>A1</t>
  </si>
  <si>
    <t>A2</t>
  </si>
  <si>
    <t>A3</t>
  </si>
  <si>
    <t>A4</t>
  </si>
  <si>
    <t>A5</t>
  </si>
  <si>
    <t>A6</t>
  </si>
  <si>
    <t>A7</t>
  </si>
  <si>
    <t>A8</t>
  </si>
  <si>
    <t>A9</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</si>
  <si>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</si>
  <si>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</si>
  <si>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</si>
  <si>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</si>
  <si>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</si>
  <si>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</si>
  <si>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</si>
  <si>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</si>
  <si>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</si>
  <si>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Dividends Paid</t>
  </si>
  <si>
    <t>ADDITIONAL INFORMATION REQUIRED BY BURSA MALAYSIA SECURITIES</t>
  </si>
  <si>
    <t xml:space="preserve">Dividends paid in respect of financial </t>
  </si>
  <si>
    <t>-Current</t>
  </si>
  <si>
    <t>Capital Commitments</t>
  </si>
  <si>
    <t>BY ORDER OF THE BOARD</t>
  </si>
  <si>
    <t>Yip Siew Yoong (MAICSA 0736484)</t>
  </si>
  <si>
    <t>Leong Siew Kit (MACS 01215)</t>
  </si>
  <si>
    <t>Company Secretaries</t>
  </si>
  <si>
    <t>Kuala Lumpur</t>
  </si>
  <si>
    <t>Bad debt written off</t>
  </si>
  <si>
    <t>Allowance for doubtful debt</t>
  </si>
  <si>
    <t>Minority</t>
  </si>
  <si>
    <t>interest</t>
  </si>
  <si>
    <t>equity</t>
  </si>
  <si>
    <t>Amortisation of prepaid lease payments</t>
  </si>
  <si>
    <t>Income and deferred tax</t>
  </si>
  <si>
    <t>Investment properties</t>
  </si>
  <si>
    <t>There were no revaluations of property, plant and equipment for the current quarter under review.</t>
  </si>
  <si>
    <t>There were no purchases or disposals of quoted securities in the current quarter under review.</t>
  </si>
  <si>
    <t>The Group has no unsecured borrowings in the current quarter under review.</t>
  </si>
  <si>
    <t xml:space="preserve"> Page 1</t>
  </si>
  <si>
    <t>Page 3</t>
  </si>
  <si>
    <t>Page 4</t>
  </si>
  <si>
    <t>Cumulative Year</t>
  </si>
  <si>
    <t>To Date</t>
  </si>
  <si>
    <t>Dividends Payable</t>
  </si>
  <si>
    <t>The Group does not have any material litigation as at the date of this quarterly report.</t>
  </si>
  <si>
    <t>Rental</t>
  </si>
  <si>
    <t>Interest</t>
  </si>
  <si>
    <t>Impairment of goodwill</t>
  </si>
  <si>
    <t>There were no significant changes in the nature and amount of estimates used in prior interim reporting period or prior financial years that have a material effect in the current quarter under review.</t>
  </si>
  <si>
    <t>There were no issuances and repayment of debt and equity securities, share buy-backs, share cancellations, shares held as treasury shares and resale of treasury shares for the current quarter under review.</t>
  </si>
  <si>
    <t>Dividends paid</t>
  </si>
  <si>
    <t>year ended 31 December 2008</t>
  </si>
  <si>
    <t>BERHAD FOR THE ACE MARKET</t>
  </si>
  <si>
    <t>&lt;----- Cumulative  Quarters -----&gt;</t>
  </si>
  <si>
    <t>31.12.2009</t>
  </si>
  <si>
    <t>CONDENSED CONSOLIDATED STATEMENT OF FINANCIAL POSITION</t>
  </si>
  <si>
    <t>Other investments</t>
  </si>
  <si>
    <t>Deferred tax assets</t>
  </si>
  <si>
    <t>Total Non-Current Assets</t>
  </si>
  <si>
    <t>Total Assets</t>
  </si>
  <si>
    <t>Equity attributable to owners of the Company</t>
  </si>
  <si>
    <t>Share capital</t>
  </si>
  <si>
    <t>Total Equity and Liabilities</t>
  </si>
  <si>
    <t xml:space="preserve">Net assets per share attributable to owners </t>
  </si>
  <si>
    <t>At 1 January 2010</t>
  </si>
  <si>
    <t xml:space="preserve">EXPLANATORY NOTES PURSUANT TO FINANCIAL REPORTING STANDARD  </t>
  </si>
  <si>
    <t>("FRS") 134 INTERIM FINANCIAL REPORTING</t>
  </si>
  <si>
    <t>Basis of Preparation</t>
  </si>
  <si>
    <t>Changes in Accounting Policies</t>
  </si>
  <si>
    <t>FRSs, amendments to FRSs and IC Interpretations</t>
  </si>
  <si>
    <t>Amendments to FRS 2</t>
  </si>
  <si>
    <t>FRS 4</t>
  </si>
  <si>
    <t>The revised FRS, amendment to FRS and Interpretations above do not have any significant impact on the financial statements of the Group.</t>
  </si>
  <si>
    <t>Unusual Items Affecting Interim Financial Report</t>
  </si>
  <si>
    <t>Segmental Information</t>
  </si>
  <si>
    <t>Primary segment - Operating Segments</t>
  </si>
  <si>
    <t>Eliminations</t>
  </si>
  <si>
    <t>Group</t>
  </si>
  <si>
    <t>REVENUE</t>
  </si>
  <si>
    <t>External revenue</t>
  </si>
  <si>
    <t>Inter-segment revenue</t>
  </si>
  <si>
    <t>Total revenue</t>
  </si>
  <si>
    <t>Segment results</t>
  </si>
  <si>
    <t xml:space="preserve">  (external)</t>
  </si>
  <si>
    <t>Finance costs</t>
  </si>
  <si>
    <t>Total comprehensive income</t>
  </si>
  <si>
    <t>Minority interest</t>
  </si>
  <si>
    <t>Profit attributable to owners of the Company</t>
  </si>
  <si>
    <t>There were no material events subsequent to the end of the current quarter under review.</t>
  </si>
  <si>
    <t>Derivatives</t>
  </si>
  <si>
    <t>The Group has not entered into a type of derivatives not disclosed in the previous financial year or any of the previous quarters under the current financial year.</t>
  </si>
  <si>
    <t>Gains / Losses Arising from Fair Value Changes of Financial Liabilities</t>
  </si>
  <si>
    <t>There were no material amount of gains / losses arising from fair value changes of its financial liabilities for the current and cumulative quarter.</t>
  </si>
  <si>
    <t>There were no capital commitments as at the end of the current quarter under review.</t>
  </si>
  <si>
    <t>The Group has the following inter companies transactions:</t>
  </si>
  <si>
    <t xml:space="preserve">Management fees </t>
  </si>
  <si>
    <t>There were no sale of unquoted investments and/or properties during the current quarter under review.</t>
  </si>
  <si>
    <t>As At</t>
  </si>
  <si>
    <t>Unrecognised Financial Instruments</t>
  </si>
  <si>
    <t>a)  -</t>
  </si>
  <si>
    <t>The Company grants a call option  ("the Call Option") to the Purchaser to give the Purchaser the option to purchase the 15% equity interest in AVC, free from all Encumbrances (“Option Shares”) from the Company within a period of 48 months from the date of the CPOA ("the Call Option Period") at RM300,000 provided that the turnover of AVC based on the latest audited accounts of AVC at the time of the exercise of the Call Option, is less than RM5,000,000;</t>
  </si>
  <si>
    <t>-</t>
  </si>
  <si>
    <t>The Call Option may be exercisable by the Purchaser in respect of all and not part of the Option Shares within the Call Option Period;</t>
  </si>
  <si>
    <t xml:space="preserve">b)   </t>
  </si>
  <si>
    <t>The Purchaser grants to the Company the right to sell the Option Shares ("the Put Option A") to the Purchaser within a period of 48 months from the date of the CPOA ("the Put Option A Period") at RM300,000 provided that, the turnover of AVC based on the latest audited accounts of  at the time of exercise of Put Option, is RM5,000,000 or more;</t>
  </si>
  <si>
    <t xml:space="preserve">c)   </t>
  </si>
  <si>
    <t>The Purchaser grants to the Company the right to sell the Option Shares to the Purchaser (“Put Option B”) on or after the expiry of 48 months from the date of the CPOA (“Put Option B Period”). The Put Option B shall be exercisable by the Company within 6 months from the expiry of 48 months from the date of the CPOA at RM300,000 irregardless of the turnover of AVC;</t>
  </si>
  <si>
    <t>The Put Option A and Put Option B may be exercisable by the Company in respect of all and not part of the Option Shares within the Put Option A Period and Put Option B Period;</t>
  </si>
  <si>
    <t>It is not practical to estimate the fair value of the CPOA for unquoted corporations because of the lack of quoted market prices and the inability to estimate fair value without incurring excessive costs.</t>
  </si>
  <si>
    <t>CONDENSED CONSOLIDATED STATEMENT OF COMPREHENSIVE INCOME</t>
  </si>
  <si>
    <t>CONDENSED CONSOLIDATED STATEMENT OF CASH FLOWS</t>
  </si>
  <si>
    <t>(The Condensed Consolidated Statement of Cash Flows should be read in conjunction with the audited Annual Financial Statement for the year ended 31 December 2009 and the accompanying explanatory notes attached to the interim financial statements)</t>
  </si>
  <si>
    <t>(The Condensed Consolidated Statement of Changes in Equity should be read in conjunction with the audited Annual Financial Statement for the year ended 31 December 2009 and the accompanying explanatory notes attached to the interim financial statements)</t>
  </si>
  <si>
    <t>There were no changes in the composition of the Group during the current quarter under review.</t>
  </si>
  <si>
    <t>Diluted earnings per ordinary share (sen)</t>
  </si>
  <si>
    <t>Income tax expenses</t>
  </si>
  <si>
    <t>Onwers of the Company</t>
  </si>
  <si>
    <t>Page 2</t>
  </si>
  <si>
    <t>On 1 January 2010, the Group had adopted the following revised FRSs, amendments to FRSs and Interpretations:</t>
  </si>
  <si>
    <t>Auditors' Report of Preceding Annual Financial Statements</t>
  </si>
  <si>
    <t>Property, plant and equipment written off</t>
  </si>
  <si>
    <t>Dividend income</t>
  </si>
  <si>
    <t>Inventories written off</t>
  </si>
  <si>
    <t>Dividend received</t>
  </si>
  <si>
    <t>Gain on disposal of property, plant and equipment</t>
  </si>
  <si>
    <t>Proceed from disposal of property, plant and equipment</t>
  </si>
  <si>
    <t>Net profit for the year</t>
  </si>
  <si>
    <t>Dividends paid in respect of financial</t>
  </si>
  <si>
    <t>Non-</t>
  </si>
  <si>
    <t>distributable</t>
  </si>
  <si>
    <t>Share</t>
  </si>
  <si>
    <t>premium</t>
  </si>
  <si>
    <t>30.9.2010</t>
  </si>
  <si>
    <t>i) The Company had entered into a Call and Put Option Agreement ("CPOA") on 9 December 2009 for the disposal of 150,000 ordinary shares of RM 1.00 each, comprising 15% equity interest in Agro Venture Carbon Sdn. Bhd. ("AVC") (formerly known as Brite Tech Venture Sdn. Bhd.) for a total disposal consideration of RM 300,000. The salient features of CPOA are as follow:</t>
  </si>
  <si>
    <t>Amount</t>
  </si>
  <si>
    <t xml:space="preserve">Net </t>
  </si>
  <si>
    <t>fair value</t>
  </si>
  <si>
    <t>utilised</t>
  </si>
  <si>
    <t>Credit facilities</t>
  </si>
  <si>
    <t>limit</t>
  </si>
  <si>
    <t>Corporate guarantee</t>
  </si>
  <si>
    <t xml:space="preserve">The net fair value of the contingent liability is estimated to be minimal as the subsidiary companies are expected to fulfil their obligation to repay their borrowings. </t>
  </si>
  <si>
    <t>Net (decrease)/increase in cash and cash equivalents</t>
  </si>
  <si>
    <t>At 1 January 2009</t>
  </si>
  <si>
    <t>The interim financial report is unaudited and has been prepared in compliance with FRS 134 : Interim Financial Reporting and Chapter 9 of the Listing Requirements of Bursa Malaysia Securities Berhad ("Bursa Securities") for the ACE Market. The condensed interim financial report should be read in conjunction with the most recent annual financial report.</t>
  </si>
  <si>
    <t>Insurance Contracts</t>
  </si>
  <si>
    <t>FRS 7</t>
  </si>
  <si>
    <t>Financial Instruments: Disclosures</t>
  </si>
  <si>
    <t xml:space="preserve">FRS 8 </t>
  </si>
  <si>
    <t>Operating Segments</t>
  </si>
  <si>
    <t>FRS 101</t>
  </si>
  <si>
    <t>Presentation of Financial Statements (revised)</t>
  </si>
  <si>
    <t xml:space="preserve">FRS 123 </t>
  </si>
  <si>
    <t>Borrowing Costs</t>
  </si>
  <si>
    <t>FRS 139</t>
  </si>
  <si>
    <t>Financial Instruments: Recognition and Measurement</t>
  </si>
  <si>
    <t>Controlled Entity or Associate</t>
  </si>
  <si>
    <t>Share-based Payment: Vesting conditions and cancellations</t>
  </si>
  <si>
    <t>Amendments to FRS 5</t>
  </si>
  <si>
    <t>Non-current Assets Held for Sale and Discontinued Operations</t>
  </si>
  <si>
    <t>Amendments to FRS 7</t>
  </si>
  <si>
    <t>Amendments to FRS 8</t>
  </si>
  <si>
    <t>Amendments to FRS 107</t>
  </si>
  <si>
    <t>Cash Flow Statements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</si>
  <si>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</si>
  <si>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</si>
  <si>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</si>
  <si>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</si>
  <si>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</si>
  <si>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</si>
  <si>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</si>
  <si>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</si>
  <si>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</si>
  <si>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</si>
  <si>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119</t>
  </si>
  <si>
    <t>Employee Benefits</t>
  </si>
  <si>
    <t>Amendments to FRS 120</t>
  </si>
  <si>
    <t>Accounting for Government Grants and Disclosures of Government Assistance</t>
  </si>
  <si>
    <t>Amendments to FRS 123</t>
  </si>
  <si>
    <t>Amendments to FRS 128</t>
  </si>
  <si>
    <t>Investment in Associates</t>
  </si>
  <si>
    <t>Amendments to FRS 129</t>
  </si>
  <si>
    <t>Financial Reporting in Hyperinflationary Economics</t>
  </si>
  <si>
    <t>Amendments to FRS 131</t>
  </si>
  <si>
    <t>Interests in Joint Ventures</t>
  </si>
  <si>
    <t xml:space="preserve">Amendments to FRS 132 </t>
  </si>
  <si>
    <t>Financial Instruments: Presentation</t>
  </si>
  <si>
    <t>Amendments to FRS 134</t>
  </si>
  <si>
    <t>Interim Financial Reporting</t>
  </si>
  <si>
    <t>Amendments to FRS 136</t>
  </si>
  <si>
    <t>Impairment of Assets</t>
  </si>
  <si>
    <t>Amendments to FRS 138</t>
  </si>
  <si>
    <t>Intangible Assets</t>
  </si>
  <si>
    <t xml:space="preserve">Amendments to FRS 139 </t>
  </si>
  <si>
    <t>Amendments to FRS 140</t>
  </si>
  <si>
    <t>Investment Property</t>
  </si>
  <si>
    <t>Financial Instruments: Disclosure and IC Interpretation 9</t>
  </si>
  <si>
    <t>Financial Instruments: Recognition and Measurement, FRS 7</t>
  </si>
  <si>
    <t>Reassessment of Embedded Derivatives</t>
  </si>
  <si>
    <t>IC Interpretation 9</t>
  </si>
  <si>
    <t xml:space="preserve">IC Interpretation 10 </t>
  </si>
  <si>
    <t>Interim Financial Reporting and Impairment</t>
  </si>
  <si>
    <t>Borrowing Costs (revised)</t>
  </si>
  <si>
    <t>FRS 127: Consolidated and Separate Financial Statements: Cost of an investment in a subsidiary, Jointly</t>
  </si>
  <si>
    <t>Amendments to FRS 1</t>
  </si>
  <si>
    <t>First-time Adoption of Financial Reporting Standards and</t>
  </si>
  <si>
    <t xml:space="preserve">IC Interpretation 11 </t>
  </si>
  <si>
    <t>FRS 2- Group and Treasury Share Transaction</t>
  </si>
  <si>
    <t xml:space="preserve">IC Interpretation 13 </t>
  </si>
  <si>
    <t>Customer Loyalty Programmes</t>
  </si>
  <si>
    <t xml:space="preserve">IC Interpretation 14 </t>
  </si>
  <si>
    <t xml:space="preserve">FRS 119 – The limit on a Defined Benefit Asset,
Minimum Funding Requirements and their interaction
</t>
  </si>
  <si>
    <t>Significant Related Party Transactions</t>
  </si>
  <si>
    <t>Review of Performance</t>
  </si>
  <si>
    <t>For the current cumulative year-to-date, the Group's effective tax rate was higher than the prevailing statutory tax rate in Malaysia as the tax charges relate to profits of certain subsidiary companies which cannot be set-off against losses of other subsidiary companies for tax purposes.</t>
  </si>
  <si>
    <t>To Date</t>
  </si>
  <si>
    <t>Amendments to FRS 127</t>
  </si>
  <si>
    <t>Consolidated and Separate Financial Statements</t>
  </si>
  <si>
    <t>A10</t>
  </si>
  <si>
    <t>A11</t>
  </si>
  <si>
    <t>A12</t>
  </si>
  <si>
    <t>A13</t>
  </si>
  <si>
    <t>A14</t>
  </si>
  <si>
    <t>A15</t>
  </si>
  <si>
    <t>A16</t>
  </si>
  <si>
    <t>A17</t>
  </si>
  <si>
    <t>B8</t>
  </si>
  <si>
    <t>B9</t>
  </si>
  <si>
    <t>B10</t>
  </si>
  <si>
    <t>B11</t>
  </si>
  <si>
    <t>B12</t>
  </si>
  <si>
    <t>The Group does not have any corporate proposal which have not been completed as at the date of this announcement.</t>
  </si>
  <si>
    <t xml:space="preserve">Status of Corporate Proposals </t>
  </si>
  <si>
    <t>B13</t>
  </si>
  <si>
    <t>FOR THE FINANCIAL PERIOD ENDED 31 DECEMBER 2010</t>
  </si>
  <si>
    <t>31.12.2010</t>
  </si>
  <si>
    <t>AS AT 31 DECEMBER 2010</t>
  </si>
  <si>
    <t>12 Months</t>
  </si>
  <si>
    <t>12 months ended 31 December 2010</t>
  </si>
  <si>
    <t>At 31 December 2009</t>
  </si>
  <si>
    <t>At 31 December 2010</t>
  </si>
  <si>
    <t>Interim Financial Report for the Fourth Quarter Ended 31 December 2010</t>
  </si>
  <si>
    <t>FOR THE FOURTH QUARTER ENDED 31 DECEMBER 2010</t>
  </si>
  <si>
    <t>The following notes explain the events and transactions that are significant to the understanding of the changes in the financial position and performance of the Group since the financial year ended 31 December 2010.</t>
  </si>
  <si>
    <t>The significant accounting policies adopted and methods of computation followed in this interim financial report are consistent with those adopted in the most recent annual audited financial statement for the year ended 31 December 2010.</t>
  </si>
  <si>
    <t>There were no unusual items affecting assets, liabilities, equity, net income or cash flows of the Group for the current year ended 31 December 2010.</t>
  </si>
  <si>
    <t>Segment revenue and segment results for the 12 months period ended 31 December 2010 are as follow:</t>
  </si>
  <si>
    <t>There were no outstanding derivatives (including financial instruments designated as hedging instruments) as at the end of the quarter ended 31 December 2010; and</t>
  </si>
  <si>
    <t>There were no profit forecasts and no profit guarantee given for the current quarter ended 31 December 2010</t>
  </si>
  <si>
    <t>ii) As at 31 December 2010, the contingent liability not recognised in the statement of financial position of the company is as follow:-</t>
  </si>
  <si>
    <t>Proceed from disposal of joint venture entity</t>
  </si>
  <si>
    <t>Dividends received from subsidiary</t>
  </si>
  <si>
    <t xml:space="preserve">in respect of financial year ended 31 </t>
  </si>
  <si>
    <t>Recovery from write down inventories</t>
  </si>
  <si>
    <t>Gain on disposal of joint venture entity</t>
  </si>
  <si>
    <t>Share of loss for joint venture entiry</t>
  </si>
  <si>
    <t>12 months ended 31 December 2009</t>
  </si>
  <si>
    <t>A final single-tier dividend on ordinary share of 0.48 sen per share amounting to RM1,209,600 in respect of the financial year ended 31 December 2010 was approved by the shareholders at the Company's Annual General Meeting held on 11 May 2010 and paid by the Company on 8 June 2010 to shareholders whose names appear in the Register of Depositors as the close of business on 25 May 2010.</t>
  </si>
  <si>
    <t>year ended 31 December 2009</t>
  </si>
  <si>
    <t>INTERIM FINANCIAL STATEMENTS</t>
  </si>
  <si>
    <t>BRITE-TECH BERHAD</t>
  </si>
  <si>
    <t>Company no. 550212-U</t>
  </si>
  <si>
    <t xml:space="preserve">Bank overdraft of RM0.123 million has been included as short term borrowings. </t>
  </si>
  <si>
    <t>(The Condensed Consolidated Statement of Comprehensive Income should be read in conjunction with the audited Annual Financial Statement for the year ended 31 December 2009 and the accompanying explanatory notes attached to the interim financial statements)</t>
  </si>
  <si>
    <t>(The Condensed Consolidated Statement of Financial Position should be read in conjunction with the audited Annual Financial Statement for the year ended 31 December 2009 and the accompanying explanatory notes attached to the interim financial statements)</t>
  </si>
  <si>
    <t>of the Company (sen)</t>
  </si>
  <si>
    <t>The auditors' report on the Group's financial statements for the year ended 31 December 2009 was not subject to any qualification.</t>
  </si>
  <si>
    <t>There were no material changes in contingent liabilities since the last financial year ended on 31 December 2009.</t>
  </si>
  <si>
    <t xml:space="preserve">The BTB Group do not have any contingent assets since the last financial year ended on 31 December 2009. </t>
  </si>
  <si>
    <r>
      <t>The Group's revenue for the year ended 31 December 2010 showed a decrease by</t>
    </r>
    <r>
      <rPr>
        <sz val="12"/>
        <color indexed="12"/>
        <rFont val="Times New Roman"/>
        <family val="1"/>
      </rPr>
      <t xml:space="preserve"> </t>
    </r>
    <r>
      <rPr>
        <sz val="12"/>
        <color indexed="8"/>
        <rFont val="Times New Roman"/>
        <family val="1"/>
      </rPr>
      <t>8.83% to RM15.942 million from RM17.486 million in the preceding corresponding year. The Group's profit  before tax is reduced by 3.67% to RM 1.838 million as against previous year of RM 1.908 million . The decrease in the Group's profit is due to the lower revenue from the Group's activities.</t>
    </r>
  </si>
  <si>
    <t xml:space="preserve">For the current quarter under review, the Group recorded a revenue of RM 3.851 million representing 8.37% decrease from the immediate preceding quarter's revenue of RM4.203 million. The profit before tax for the current quarter has also decreased by 84.8% to RM0.084 million as compared to the immediate preceding quarter. </t>
  </si>
  <si>
    <t>The Group expects the year ahead to remain challenging. Barring any unforeseen circumstances,  the performance of the existing business of the Group is likely to remain positive for the year ahead.</t>
  </si>
  <si>
    <r>
      <t>The Board of Directors is proposing a single tier dividend on ordirnary share of 0.48</t>
    </r>
    <r>
      <rPr>
        <sz val="12"/>
        <color indexed="8"/>
        <rFont val="Times New Roman"/>
        <family val="1"/>
      </rPr>
      <t>sen per share amounting to RM1,209,600.00 in respect of the financial year ended 31 December 2010 (2009: 0.48 sen per share), subject to approval by shareholders at the forthcoming Annual General Meeting.</t>
    </r>
  </si>
  <si>
    <t>Total comprehensive (loss)/income for the period</t>
  </si>
  <si>
    <t>(Loss)/profit attributable to:</t>
  </si>
  <si>
    <t>Basic (loss)/earnings per ordinary share (sen)</t>
  </si>
  <si>
    <t>Net cash (used in)/from investing activities</t>
  </si>
  <si>
    <t>Net cash (used in)/from financing activities</t>
  </si>
  <si>
    <t>Profit/(loss) before taxation</t>
  </si>
  <si>
    <t>Net (loss)/profit attributable to owners of the Company (RM'000)</t>
  </si>
  <si>
    <t>Basic (loss)/earnings per share (sen)</t>
  </si>
  <si>
    <t>B14</t>
  </si>
  <si>
    <t>Realised and Unreaslised Retained Earnings</t>
  </si>
  <si>
    <t>The breadkown of retained profits of the Group as at the reporting date, into realised and unrealised pfoits, pursuant to the directive, is as follows:-</t>
  </si>
  <si>
    <t xml:space="preserve">As at </t>
  </si>
  <si>
    <t>30.09.2010</t>
  </si>
  <si>
    <t xml:space="preserve"> - Unrealised</t>
  </si>
  <si>
    <t xml:space="preserve"> - Realised</t>
  </si>
  <si>
    <t>On 25 March 2010, Bursa Malaysia Securities Berhad ("Bursa Malaysia") issued a directive to all listed issuers pursuant to Paragraph 2.06 and 2.23 of Bursa Malaysia Main Market Listing Requirements.  The directives requires all listed issuers to disclose the breakdown of the unappropriated profits and accumulated losses as at the end of the reporting period, into realised and unrealised profits or losses.</t>
  </si>
  <si>
    <r>
      <t xml:space="preserve">The determination of realised and unrealised losses is compiled based on Guidance of Special Matter No.1, </t>
    </r>
    <r>
      <rPr>
        <i/>
        <sz val="12"/>
        <rFont val="Times New Roman"/>
        <family val="1"/>
      </rPr>
      <t>Determination of Realised and Unrealised Profits or Losses in the Context of Dsiclosure Pursuant to Bursa Securities Listing Requirements</t>
    </r>
    <r>
      <rPr>
        <sz val="12"/>
        <rFont val="times new roman"/>
        <family val="1"/>
      </rPr>
      <t>, issued by the Malaysian Institute of Accountants on 20 December 2010.</t>
    </r>
  </si>
  <si>
    <t>The disclosure of realised and unrealised retained earnings above is solely for complying with the disclosure requirements stipulated in the directive of Bursa Securities and should not be applied for any other purposes.</t>
  </si>
  <si>
    <t>On 20 December 2010, Bursa Malaysia further issued guidance on the disclosure and the format required.</t>
  </si>
  <si>
    <t>Less: Consolidation adjustments</t>
  </si>
  <si>
    <t>Total accumulated profits of Brite-Tech Berhad and its subsidiaries:</t>
  </si>
  <si>
    <t xml:space="preserve"> 28 February 2011</t>
  </si>
  <si>
    <t>Total group accumulated profits as per consolidated accounts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</si>
</sst>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_(* #,##0_);_(* \(#,##0\);_(* &quot;-&quot;??_);_(@_)"/>
    <numFmt numFmtId="189" formatCode="[$-809]d\ mmmm\ yyyy;@"/>
    <numFmt numFmtId="190" formatCode="_(* #,##0.000_);_(* \(#,##0.000\);_(* &quot;-&quot;???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_(* #,##0.0_);_(* \(#,##0.0\);_(* &quot;-&quot;??_);_(@_)"/>
    <numFmt numFmtId="197" formatCode="_(* #,##0.000_);_(* \(#,##0.000\);_(* &quot;-&quot;??_);_(@_)"/>
    <numFmt numFmtId="198" formatCode="_(* #,##0.0000_);_(* \(#,##0.0000\);_(* &quot;-&quot;??_);_(@_)"/>
    <numFmt numFmtId="199" formatCode="0.000"/>
    <numFmt numFmtId="200" formatCode="0.0000"/>
    <numFmt numFmtId="201" formatCode="0.00000"/>
    <numFmt numFmtId="202" formatCode="0.000000"/>
    <numFmt numFmtId="203" formatCode="#,##0.0_);\(#,##0.0\)"/>
    <numFmt numFmtId="204" formatCode="#,##0.000_);\(#,##0.000\)"/>
    <numFmt numFmtId="205" formatCode="#,##0.0000_);\(#,##0.0000\)"/>
    <numFmt numFmtId="206" formatCode="#,##0.00000_);\(#,##0.00000\)"/>
    <numFmt numFmtId="207" formatCode="_(* #,##0.0_);_(* \(#,##0.0\);_(* &quot;-&quot;?_);_(@_)"/>
    <numFmt numFmtId="208" formatCode="[$-409]d\-mmm\-yyyy;@"/>
    <numFmt numFmtId="209" formatCode="[$-409]d\-mmm\-yy;@"/>
    <numFmt numFmtId="210" formatCode="#,##0.0_);[Red]\(#,##0.0\)"/>
  </numFmts>
  <fonts count="42">
    <font>
      <sz val="10"/>
      <name val="Arial"/>
      <family val="2"/>
    </font>
    <font>
      <sz val="11"/>
      <color indexed="8"/>
      <name val="Calibri"/>
      <family val="2"/>
    </font>
    <font>
      <b/>
      <sz val="12"/>
      <name val="Times New Roman"/>
      <family val="1"/>
    </font>
    <font>
      <sz val="12"/>
      <name val="times new roman"/>
      <family val="1"/>
    </font>
    <font>
      <u val="single"/>
      <sz val="12"/>
      <name val="Times New Roman"/>
      <family val="1"/>
    </font>
    <font>
      <sz val="12"/>
      <name val="Arial"/>
      <family val="2"/>
    </font>
    <font>
      <b/>
      <u val="single"/>
      <sz val="12"/>
      <name val="Times New Roman"/>
      <family val="1"/>
    </font>
    <font>
      <b/>
      <i/>
      <u val="single"/>
      <sz val="12"/>
      <name val="Times New Roman"/>
      <family val="1"/>
    </font>
    <font>
      <i/>
      <sz val="12"/>
      <name val="Times New Roman"/>
      <family val="1"/>
    </font>
    <font>
      <strike/>
      <sz val="12"/>
      <color indexed="48"/>
      <name val="Times New Roman"/>
      <family val="1"/>
    </font>
    <font>
      <b/>
      <i/>
      <sz val="12"/>
      <name val="Times New Roman"/>
      <family val="1"/>
    </font>
    <font>
      <sz val="10"/>
      <name val="Times New Roman"/>
      <family val="1"/>
    </font>
    <font>
      <sz val="11"/>
      <name val="Times New Roman"/>
      <family val="1"/>
    </font>
    <font>
      <i/>
      <sz val="12"/>
      <color indexed="10"/>
      <name val="Times New Roman"/>
      <family val="1"/>
    </font>
    <font>
      <sz val="12"/>
      <color indexed="10"/>
      <name val="Times New Roman"/>
      <family val="1"/>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2"/>
      <color indexed="12"/>
      <name val="Times New Roman"/>
      <family val="1"/>
    </font>
    <font>
      <sz val="12"/>
      <color indexed="8"/>
      <name val="Times New Roman"/>
      <family val="1"/>
    </font>
    <font>
      <b/>
      <u val="single"/>
      <sz val="12"/>
      <color indexed="8"/>
      <name val="Times New Roman"/>
      <family val="1"/>
    </font>
    <font>
      <b/>
      <sz val="12"/>
      <color indexed="8"/>
      <name val="Times New Roman"/>
      <family val="1"/>
    </font>
    <font>
      <sz val="12"/>
      <color indexed="8"/>
      <name val="Arial"/>
      <family val="2"/>
    </font>
    <font>
      <b/>
      <sz val="16"/>
      <name val="Arial"/>
      <family val="2"/>
    </font>
    <font>
      <b/>
      <sz val="10"/>
      <name val="Arial"/>
      <family val="2"/>
    </font>
    <font>
      <b/>
      <sz val="12"/>
      <name val="Arial"/>
      <family val="2"/>
    </font>
    <font>
      <sz val="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bottom style="double"/>
    </border>
    <border>
      <left/>
      <right/>
      <top style="thin"/>
      <bottom/>
    </border>
    <border>
      <left/>
      <right/>
      <top style="thin"/>
      <bottom style="thin"/>
    </border>
    <border>
      <left/>
      <right/>
      <top style="thin"/>
      <bottom style="medium"/>
    </border>
    <border>
      <left style="thin"/>
      <right style="thin"/>
      <top style="thin"/>
      <bottom/>
    </border>
    <border>
      <left style="thin"/>
      <right style="thin"/>
      <top/>
      <bottom style="thin"/>
    </border>
    <border>
      <left/>
      <right/>
      <top/>
      <bottom style="medium"/>
    </border>
    <border>
      <left style="thin"/>
      <right style="thin"/>
      <top/>
      <bottom/>
    </border>
    <border>
      <left style="thin"/>
      <right style="thin"/>
      <top style="thin"/>
      <bottom style="thin"/>
    </border>
    <border>
      <left/>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84">
    <xf numFmtId="0" fontId="0" fillId="0" borderId="0" xfId="0" applyAlignment="1">
      <alignment/>
    </xf>
    <xf numFmtId="0" fontId="2" fillId="0" borderId="0" xfId="0" applyFont="1" applyFill="1" applyAlignment="1">
      <alignment horizontal="left" vertical="top" wrapText="1"/>
    </xf>
    <xf numFmtId="0" fontId="3" fillId="0" borderId="0" xfId="0" applyFont="1" applyFill="1" applyAlignment="1">
      <alignment/>
    </xf>
    <xf numFmtId="0" fontId="2" fillId="0" borderId="0" xfId="0" applyFont="1" applyFill="1" applyAlignment="1">
      <alignment horizontal="left" vertical="top"/>
    </xf>
    <xf numFmtId="0" fontId="3" fillId="0" borderId="0" xfId="0" applyFont="1" applyAlignment="1">
      <alignment/>
    </xf>
    <xf numFmtId="0" fontId="2" fillId="0" borderId="10" xfId="0" applyFont="1" applyFill="1" applyBorder="1" applyAlignment="1">
      <alignment horizontal="left" vertical="top"/>
    </xf>
    <xf numFmtId="0" fontId="3" fillId="0" borderId="10" xfId="0" applyFont="1" applyFill="1" applyBorder="1" applyAlignment="1">
      <alignment vertical="top"/>
    </xf>
    <xf numFmtId="0" fontId="3"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horizontal="justify" vertical="top" wrapText="1"/>
    </xf>
    <xf numFmtId="0" fontId="2" fillId="0" borderId="0" xfId="0" applyFont="1" applyFill="1" applyAlignment="1">
      <alignment horizontal="left"/>
    </xf>
    <xf numFmtId="0" fontId="2" fillId="0" borderId="0" xfId="0" applyFont="1" applyFill="1" applyAlignment="1">
      <alignment/>
    </xf>
    <xf numFmtId="0" fontId="4"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vertical="top"/>
    </xf>
    <xf numFmtId="37" fontId="3" fillId="0" borderId="0" xfId="0" applyNumberFormat="1" applyFont="1" applyFill="1" applyBorder="1" applyAlignment="1">
      <alignment horizontal="right" vertical="top" wrapText="1"/>
    </xf>
    <xf numFmtId="0" fontId="3" fillId="0" borderId="0" xfId="0" applyFont="1" applyFill="1" applyAlignment="1">
      <alignment vertical="top" wrapText="1"/>
    </xf>
    <xf numFmtId="37" fontId="3" fillId="0" borderId="0" xfId="0" applyNumberFormat="1" applyFont="1" applyFill="1" applyAlignment="1">
      <alignment vertical="top"/>
    </xf>
    <xf numFmtId="0" fontId="3" fillId="0" borderId="0" xfId="0" applyFont="1" applyAlignment="1">
      <alignment wrapText="1"/>
    </xf>
    <xf numFmtId="0" fontId="3" fillId="0" borderId="0" xfId="0" applyFont="1" applyFill="1" applyAlignment="1" quotePrefix="1">
      <alignment horizontal="justify" vertical="top" wrapText="1"/>
    </xf>
    <xf numFmtId="0" fontId="7" fillId="0" borderId="0" xfId="0" applyFont="1" applyFill="1" applyAlignment="1">
      <alignment vertical="top"/>
    </xf>
    <xf numFmtId="0" fontId="2" fillId="0" borderId="0" xfId="0" applyFont="1" applyFill="1" applyBorder="1" applyAlignment="1">
      <alignment horizontal="left" vertical="top"/>
    </xf>
    <xf numFmtId="188" fontId="3" fillId="0" borderId="0" xfId="42" applyNumberFormat="1" applyFont="1" applyFill="1" applyAlignment="1">
      <alignment vertical="top"/>
    </xf>
    <xf numFmtId="0" fontId="3" fillId="0" borderId="0" xfId="0" applyFont="1" applyFill="1" applyAlignment="1">
      <alignment horizontal="left" vertical="top" wrapText="1"/>
    </xf>
    <xf numFmtId="188" fontId="3" fillId="0" borderId="11" xfId="42" applyNumberFormat="1" applyFont="1" applyFill="1" applyBorder="1" applyAlignment="1">
      <alignment vertical="top"/>
    </xf>
    <xf numFmtId="188" fontId="3" fillId="0" borderId="0" xfId="42" applyNumberFormat="1" applyFont="1" applyFill="1" applyBorder="1" applyAlignment="1">
      <alignment vertical="top"/>
    </xf>
    <xf numFmtId="41" fontId="3" fillId="0" borderId="0" xfId="0" applyNumberFormat="1"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center" vertical="top"/>
    </xf>
    <xf numFmtId="41" fontId="3" fillId="0" borderId="0" xfId="42" applyNumberFormat="1" applyFont="1" applyFill="1" applyAlignment="1">
      <alignment vertical="top"/>
    </xf>
    <xf numFmtId="41" fontId="3" fillId="0" borderId="11" xfId="42" applyNumberFormat="1" applyFont="1" applyFill="1" applyBorder="1" applyAlignment="1">
      <alignment vertical="top"/>
    </xf>
    <xf numFmtId="0" fontId="3" fillId="0" borderId="0" xfId="0" applyFont="1" applyFill="1" applyAlignment="1">
      <alignment horizontal="justify" vertical="top"/>
    </xf>
    <xf numFmtId="0" fontId="2" fillId="0" borderId="0" xfId="0" applyFont="1" applyAlignment="1">
      <alignment/>
    </xf>
    <xf numFmtId="0" fontId="2" fillId="0" borderId="0"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xf>
    <xf numFmtId="0" fontId="3" fillId="0" borderId="0" xfId="0" applyFont="1" applyFill="1" applyAlignment="1">
      <alignment/>
    </xf>
    <xf numFmtId="188" fontId="3" fillId="0" borderId="12" xfId="42" applyNumberFormat="1" applyFont="1" applyFill="1" applyBorder="1" applyAlignment="1">
      <alignment/>
    </xf>
    <xf numFmtId="43" fontId="3" fillId="0" borderId="0" xfId="42" applyFont="1" applyAlignment="1">
      <alignment/>
    </xf>
    <xf numFmtId="188" fontId="3" fillId="0" borderId="12" xfId="42" applyNumberFormat="1" applyFont="1" applyBorder="1" applyAlignment="1">
      <alignment/>
    </xf>
    <xf numFmtId="188" fontId="3" fillId="0" borderId="0" xfId="42" applyNumberFormat="1" applyFont="1" applyFill="1" applyBorder="1" applyAlignment="1">
      <alignment/>
    </xf>
    <xf numFmtId="188" fontId="3" fillId="0" borderId="0" xfId="42" applyNumberFormat="1" applyFont="1" applyBorder="1" applyAlignment="1">
      <alignment/>
    </xf>
    <xf numFmtId="0" fontId="2" fillId="0" borderId="10" xfId="0" applyFont="1" applyFill="1" applyBorder="1" applyAlignment="1">
      <alignment horizontal="center" vertical="top"/>
    </xf>
    <xf numFmtId="191" fontId="3" fillId="0" borderId="0" xfId="57" applyNumberFormat="1" applyFont="1" applyFill="1" applyAlignment="1">
      <alignment vertical="top"/>
    </xf>
    <xf numFmtId="0" fontId="2" fillId="0" borderId="0" xfId="0" applyFont="1" applyFill="1" applyAlignment="1" quotePrefix="1">
      <alignment horizontal="left" vertical="top"/>
    </xf>
    <xf numFmtId="0" fontId="3" fillId="0" borderId="0" xfId="0" applyFont="1" applyFill="1" applyBorder="1" applyAlignment="1">
      <alignment vertical="top"/>
    </xf>
    <xf numFmtId="0" fontId="2" fillId="0" borderId="0" xfId="0" applyFont="1" applyFill="1" applyBorder="1" applyAlignment="1" quotePrefix="1">
      <alignment horizontal="center" vertical="top"/>
    </xf>
    <xf numFmtId="37" fontId="3" fillId="0" borderId="0" xfId="0" applyNumberFormat="1" applyFont="1" applyFill="1" applyBorder="1" applyAlignment="1">
      <alignment vertical="top"/>
    </xf>
    <xf numFmtId="188" fontId="3" fillId="0" borderId="0" xfId="42" applyNumberFormat="1" applyFont="1" applyAlignment="1">
      <alignment/>
    </xf>
    <xf numFmtId="188" fontId="3" fillId="0" borderId="0" xfId="42" applyNumberFormat="1" applyFont="1" applyFill="1" applyBorder="1" applyAlignment="1">
      <alignment vertical="top" wrapText="1"/>
    </xf>
    <xf numFmtId="188" fontId="3" fillId="0" borderId="0" xfId="0" applyNumberFormat="1" applyFont="1" applyFill="1" applyAlignment="1">
      <alignment vertical="top"/>
    </xf>
    <xf numFmtId="0" fontId="3" fillId="0" borderId="0" xfId="0" applyFont="1" applyFill="1" applyBorder="1" applyAlignment="1">
      <alignment vertical="top" wrapText="1"/>
    </xf>
    <xf numFmtId="0" fontId="3" fillId="0" borderId="0" xfId="0" applyFont="1" applyFill="1" applyAlignment="1">
      <alignment horizontal="center" vertical="top"/>
    </xf>
    <xf numFmtId="43" fontId="3" fillId="0" borderId="0" xfId="0" applyNumberFormat="1" applyFont="1" applyFill="1" applyBorder="1" applyAlignment="1">
      <alignment horizontal="justify" vertical="top" wrapText="1"/>
    </xf>
    <xf numFmtId="43" fontId="3" fillId="0" borderId="0" xfId="0" applyNumberFormat="1" applyFont="1" applyFill="1" applyAlignment="1">
      <alignment horizontal="justify" vertical="top" wrapText="1"/>
    </xf>
    <xf numFmtId="0" fontId="3" fillId="0" borderId="0" xfId="0" applyFont="1" applyAlignment="1">
      <alignment horizontal="center"/>
    </xf>
    <xf numFmtId="0" fontId="5" fillId="0" borderId="0" xfId="0" applyFont="1" applyAlignment="1">
      <alignment/>
    </xf>
    <xf numFmtId="0" fontId="2" fillId="0" borderId="10" xfId="0" applyFont="1" applyBorder="1" applyAlignment="1">
      <alignment horizontal="center"/>
    </xf>
    <xf numFmtId="0" fontId="3" fillId="0" borderId="13" xfId="0" applyFont="1" applyBorder="1" applyAlignment="1">
      <alignment/>
    </xf>
    <xf numFmtId="0" fontId="2" fillId="0" borderId="13" xfId="0" applyFont="1" applyBorder="1" applyAlignment="1">
      <alignment horizontal="center"/>
    </xf>
    <xf numFmtId="0" fontId="3"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10" xfId="0" applyFont="1" applyBorder="1" applyAlignment="1">
      <alignment/>
    </xf>
    <xf numFmtId="0" fontId="5" fillId="0" borderId="0" xfId="0" applyFont="1" applyBorder="1" applyAlignment="1">
      <alignment/>
    </xf>
    <xf numFmtId="0" fontId="6" fillId="0" borderId="0" xfId="0" applyFont="1" applyAlignment="1">
      <alignment/>
    </xf>
    <xf numFmtId="41" fontId="3" fillId="0" borderId="0" xfId="0" applyNumberFormat="1" applyFont="1" applyAlignment="1">
      <alignment horizontal="center"/>
    </xf>
    <xf numFmtId="41" fontId="3" fillId="0" borderId="0" xfId="0" applyNumberFormat="1" applyFont="1" applyBorder="1" applyAlignment="1">
      <alignment horizontal="center"/>
    </xf>
    <xf numFmtId="41" fontId="3" fillId="0" borderId="0" xfId="42" applyNumberFormat="1" applyFont="1" applyBorder="1" applyAlignment="1">
      <alignment horizontal="center"/>
    </xf>
    <xf numFmtId="41" fontId="3" fillId="0" borderId="0" xfId="42" applyNumberFormat="1" applyFont="1" applyAlignment="1">
      <alignment horizontal="right"/>
    </xf>
    <xf numFmtId="41" fontId="3" fillId="0" borderId="0" xfId="42" applyNumberFormat="1" applyFont="1" applyBorder="1" applyAlignment="1">
      <alignment horizontal="right"/>
    </xf>
    <xf numFmtId="41" fontId="3" fillId="0" borderId="0" xfId="0" applyNumberFormat="1" applyFont="1" applyAlignment="1">
      <alignment/>
    </xf>
    <xf numFmtId="41" fontId="3" fillId="0" borderId="0" xfId="0" applyNumberFormat="1" applyFont="1" applyBorder="1" applyAlignment="1">
      <alignment/>
    </xf>
    <xf numFmtId="188" fontId="3" fillId="0" borderId="10" xfId="42" applyNumberFormat="1" applyFont="1" applyBorder="1" applyAlignment="1">
      <alignment/>
    </xf>
    <xf numFmtId="41" fontId="2" fillId="0" borderId="0" xfId="0" applyNumberFormat="1" applyFont="1" applyBorder="1" applyAlignment="1">
      <alignment horizontal="center"/>
    </xf>
    <xf numFmtId="41" fontId="2" fillId="0" borderId="0" xfId="0" applyNumberFormat="1" applyFont="1" applyFill="1" applyBorder="1" applyAlignment="1">
      <alignment horizontal="center"/>
    </xf>
    <xf numFmtId="189" fontId="2" fillId="0" borderId="0" xfId="0" applyNumberFormat="1" applyFont="1" applyFill="1" applyBorder="1" applyAlignment="1">
      <alignment horizontal="center"/>
    </xf>
    <xf numFmtId="0" fontId="3" fillId="0" borderId="10" xfId="0" applyFont="1" applyFill="1" applyBorder="1" applyAlignment="1">
      <alignment/>
    </xf>
    <xf numFmtId="188" fontId="2" fillId="0" borderId="10" xfId="42" applyNumberFormat="1" applyFont="1" applyFill="1" applyBorder="1" applyAlignment="1">
      <alignment horizontal="center"/>
    </xf>
    <xf numFmtId="0" fontId="3" fillId="0" borderId="0" xfId="0" applyFont="1" applyFill="1" applyBorder="1" applyAlignment="1">
      <alignment/>
    </xf>
    <xf numFmtId="41" fontId="3" fillId="0" borderId="0" xfId="42" applyNumberFormat="1" applyFont="1" applyFill="1" applyAlignment="1">
      <alignment/>
    </xf>
    <xf numFmtId="41" fontId="3" fillId="0" borderId="0"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Border="1" applyAlignment="1" quotePrefix="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quotePrefix="1">
      <alignment horizontal="left"/>
    </xf>
    <xf numFmtId="41" fontId="3" fillId="0" borderId="13" xfId="42" applyNumberFormat="1" applyFont="1" applyFill="1" applyBorder="1" applyAlignment="1">
      <alignment horizontal="right"/>
    </xf>
    <xf numFmtId="41" fontId="3" fillId="0" borderId="10" xfId="42" applyNumberFormat="1" applyFont="1" applyFill="1" applyBorder="1" applyAlignment="1">
      <alignment/>
    </xf>
    <xf numFmtId="41" fontId="3" fillId="0" borderId="0" xfId="42" applyNumberFormat="1" applyFont="1" applyFill="1" applyAlignment="1">
      <alignment horizontal="right"/>
    </xf>
    <xf numFmtId="41" fontId="3" fillId="0" borderId="14" xfId="42" applyNumberFormat="1" applyFont="1" applyFill="1" applyBorder="1" applyAlignment="1">
      <alignment horizontal="right"/>
    </xf>
    <xf numFmtId="0" fontId="2" fillId="0" borderId="0" xfId="0" applyFont="1" applyFill="1" applyAlignment="1" quotePrefix="1">
      <alignment horizontal="left"/>
    </xf>
    <xf numFmtId="188" fontId="3" fillId="0" borderId="0" xfId="0" applyNumberFormat="1" applyFont="1" applyAlignment="1">
      <alignment/>
    </xf>
    <xf numFmtId="41" fontId="3" fillId="0" borderId="11" xfId="42" applyNumberFormat="1" applyFont="1" applyFill="1" applyBorder="1" applyAlignment="1">
      <alignment/>
    </xf>
    <xf numFmtId="188" fontId="3" fillId="0" borderId="0" xfId="0" applyNumberFormat="1" applyFont="1" applyFill="1" applyAlignment="1">
      <alignment/>
    </xf>
    <xf numFmtId="188" fontId="3" fillId="0" borderId="0" xfId="0" applyNumberFormat="1" applyFont="1" applyFill="1" applyBorder="1" applyAlignment="1">
      <alignment/>
    </xf>
    <xf numFmtId="0" fontId="5" fillId="0" borderId="0" xfId="0" applyFont="1" applyAlignment="1">
      <alignment horizontal="justify" vertical="justify"/>
    </xf>
    <xf numFmtId="0" fontId="2" fillId="0" borderId="0" xfId="0" applyFont="1" applyFill="1" applyBorder="1" applyAlignment="1">
      <alignment/>
    </xf>
    <xf numFmtId="41" fontId="3" fillId="0" borderId="0" xfId="0" applyNumberFormat="1" applyFont="1" applyFill="1" applyBorder="1" applyAlignment="1">
      <alignment/>
    </xf>
    <xf numFmtId="41" fontId="3" fillId="0" borderId="0" xfId="0" applyNumberFormat="1" applyFont="1" applyFill="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Continuous"/>
    </xf>
    <xf numFmtId="0" fontId="3" fillId="0" borderId="0" xfId="0" applyFont="1" applyAlignment="1">
      <alignment horizontal="centerContinuous"/>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0" fontId="3" fillId="0" borderId="0" xfId="0" applyFont="1" applyBorder="1" applyAlignment="1">
      <alignment horizontal="centerContinuous"/>
    </xf>
    <xf numFmtId="3" fontId="3" fillId="0" borderId="0" xfId="0" applyNumberFormat="1" applyFont="1" applyFill="1" applyBorder="1" applyAlignment="1">
      <alignment/>
    </xf>
    <xf numFmtId="3" fontId="3" fillId="0" borderId="0" xfId="0" applyNumberFormat="1" applyFont="1" applyFill="1" applyBorder="1" applyAlignment="1">
      <alignment horizontal="right"/>
    </xf>
    <xf numFmtId="188" fontId="2" fillId="0" borderId="0" xfId="42" applyNumberFormat="1" applyFont="1" applyFill="1" applyAlignment="1">
      <alignment/>
    </xf>
    <xf numFmtId="188" fontId="3" fillId="0" borderId="0" xfId="42" applyNumberFormat="1" applyFont="1" applyFill="1" applyAlignment="1">
      <alignment/>
    </xf>
    <xf numFmtId="188" fontId="3" fillId="0" borderId="10" xfId="42" applyNumberFormat="1" applyFont="1" applyFill="1" applyBorder="1" applyAlignment="1">
      <alignment/>
    </xf>
    <xf numFmtId="188" fontId="2" fillId="0" borderId="0" xfId="42" applyNumberFormat="1" applyFont="1" applyFill="1" applyBorder="1" applyAlignment="1">
      <alignment/>
    </xf>
    <xf numFmtId="41" fontId="3" fillId="0" borderId="14" xfId="42" applyNumberFormat="1" applyFont="1" applyFill="1" applyBorder="1" applyAlignment="1">
      <alignment/>
    </xf>
    <xf numFmtId="188" fontId="3" fillId="0" borderId="0" xfId="0" applyNumberFormat="1" applyFont="1" applyBorder="1" applyAlignment="1">
      <alignment/>
    </xf>
    <xf numFmtId="41" fontId="2" fillId="0" borderId="15" xfId="42" applyNumberFormat="1" applyFont="1" applyFill="1" applyBorder="1" applyAlignment="1">
      <alignment/>
    </xf>
    <xf numFmtId="188" fontId="10" fillId="0" borderId="0" xfId="42" applyNumberFormat="1" applyFont="1" applyFill="1" applyAlignment="1">
      <alignment/>
    </xf>
    <xf numFmtId="188" fontId="2" fillId="0" borderId="0" xfId="42" applyNumberFormat="1" applyFont="1" applyFill="1" applyAlignment="1" quotePrefix="1">
      <alignment/>
    </xf>
    <xf numFmtId="41" fontId="3" fillId="0" borderId="16" xfId="42" applyNumberFormat="1" applyFont="1" applyFill="1" applyBorder="1" applyAlignment="1">
      <alignment/>
    </xf>
    <xf numFmtId="41" fontId="3" fillId="0" borderId="17" xfId="42" applyNumberFormat="1" applyFont="1" applyFill="1" applyBorder="1" applyAlignment="1">
      <alignment/>
    </xf>
    <xf numFmtId="41" fontId="2" fillId="0" borderId="0" xfId="42" applyNumberFormat="1" applyFont="1" applyFill="1" applyBorder="1" applyAlignment="1">
      <alignment/>
    </xf>
    <xf numFmtId="43" fontId="3" fillId="0" borderId="18" xfId="42" applyFont="1" applyFill="1" applyBorder="1" applyAlignment="1">
      <alignment/>
    </xf>
    <xf numFmtId="43" fontId="3" fillId="0" borderId="0" xfId="42" applyFont="1" applyFill="1" applyBorder="1" applyAlignment="1">
      <alignment/>
    </xf>
    <xf numFmtId="0" fontId="3" fillId="0" borderId="13" xfId="0" applyFont="1"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quotePrefix="1">
      <alignment horizontal="center"/>
    </xf>
    <xf numFmtId="188" fontId="2" fillId="0" borderId="0" xfId="42" applyNumberFormat="1" applyFont="1" applyFill="1" applyBorder="1" applyAlignment="1">
      <alignment horizontal="center"/>
    </xf>
    <xf numFmtId="0" fontId="2" fillId="0" borderId="0" xfId="0" applyFont="1" applyFill="1" applyBorder="1" applyAlignment="1">
      <alignment horizontal="left"/>
    </xf>
    <xf numFmtId="0" fontId="2" fillId="0" borderId="10" xfId="0" applyFont="1" applyFill="1" applyBorder="1" applyAlignment="1" quotePrefix="1">
      <alignment horizontal="center"/>
    </xf>
    <xf numFmtId="37" fontId="3" fillId="0" borderId="0" xfId="0" applyNumberFormat="1" applyFont="1" applyFill="1" applyBorder="1" applyAlignment="1">
      <alignment/>
    </xf>
    <xf numFmtId="188" fontId="3" fillId="0" borderId="10" xfId="42" applyNumberFormat="1" applyFont="1" applyFill="1" applyBorder="1" applyAlignment="1">
      <alignment wrapText="1"/>
    </xf>
    <xf numFmtId="41" fontId="3" fillId="0" borderId="10" xfId="0" applyNumberFormat="1" applyFont="1" applyFill="1" applyBorder="1" applyAlignment="1">
      <alignment/>
    </xf>
    <xf numFmtId="41" fontId="3" fillId="0" borderId="0" xfId="0" applyNumberFormat="1" applyFont="1" applyFill="1" applyAlignment="1">
      <alignment/>
    </xf>
    <xf numFmtId="9" fontId="3" fillId="0" borderId="0" xfId="57" applyFont="1" applyFill="1" applyBorder="1" applyAlignment="1">
      <alignment/>
    </xf>
    <xf numFmtId="0" fontId="2" fillId="0" borderId="0" xfId="0" applyFont="1" applyBorder="1" applyAlignment="1" applyProtection="1">
      <alignment vertical="top"/>
      <protection/>
    </xf>
    <xf numFmtId="0" fontId="3" fillId="0" borderId="0" xfId="0" applyFont="1" applyBorder="1" applyAlignment="1" applyProtection="1">
      <alignment/>
      <protection/>
    </xf>
    <xf numFmtId="41" fontId="2" fillId="0" borderId="0" xfId="42" applyNumberFormat="1" applyFont="1" applyBorder="1" applyAlignment="1" applyProtection="1">
      <alignment vertical="top"/>
      <protection/>
    </xf>
    <xf numFmtId="41" fontId="3" fillId="0" borderId="0" xfId="42" applyNumberFormat="1" applyFont="1" applyFill="1" applyBorder="1" applyAlignment="1" applyProtection="1">
      <alignment vertical="top"/>
      <protection/>
    </xf>
    <xf numFmtId="41" fontId="3" fillId="0" borderId="0" xfId="0" applyNumberFormat="1" applyFont="1" applyAlignment="1" applyProtection="1">
      <alignment/>
      <protection/>
    </xf>
    <xf numFmtId="41" fontId="3" fillId="0" borderId="0" xfId="42" applyNumberFormat="1" applyFont="1" applyBorder="1" applyAlignment="1" applyProtection="1">
      <alignment horizontal="right" vertical="top"/>
      <protection/>
    </xf>
    <xf numFmtId="41" fontId="3" fillId="0" borderId="0" xfId="42" applyNumberFormat="1" applyFont="1" applyFill="1" applyBorder="1" applyAlignment="1" applyProtection="1">
      <alignment horizontal="right" vertical="top"/>
      <protection/>
    </xf>
    <xf numFmtId="0" fontId="3" fillId="0" borderId="0" xfId="0" applyFont="1" applyAlignment="1" applyProtection="1">
      <alignment/>
      <protection/>
    </xf>
    <xf numFmtId="0" fontId="3" fillId="0" borderId="0" xfId="0" applyFont="1" applyAlignment="1" applyProtection="1">
      <alignment horizontal="left" vertical="top"/>
      <protection/>
    </xf>
    <xf numFmtId="41" fontId="3" fillId="0" borderId="12" xfId="0" applyNumberFormat="1" applyFont="1" applyFill="1" applyBorder="1" applyAlignment="1">
      <alignment/>
    </xf>
    <xf numFmtId="37" fontId="3" fillId="0" borderId="0" xfId="0" applyNumberFormat="1" applyFont="1" applyFill="1" applyBorder="1" applyAlignment="1">
      <alignment horizontal="right"/>
    </xf>
    <xf numFmtId="43" fontId="2" fillId="0" borderId="0" xfId="42" applyFont="1" applyFill="1" applyBorder="1" applyAlignment="1">
      <alignment/>
    </xf>
    <xf numFmtId="43" fontId="3" fillId="0" borderId="0" xfId="42" applyFont="1" applyFill="1" applyBorder="1" applyAlignment="1">
      <alignment horizontal="right"/>
    </xf>
    <xf numFmtId="0" fontId="3" fillId="0" borderId="0" xfId="0" applyFont="1" applyFill="1" applyBorder="1" applyAlignment="1">
      <alignment horizontal="right"/>
    </xf>
    <xf numFmtId="0" fontId="5" fillId="0" borderId="0" xfId="0" applyFont="1" applyFill="1" applyAlignment="1">
      <alignment/>
    </xf>
    <xf numFmtId="41" fontId="3" fillId="0" borderId="0" xfId="0" applyNumberFormat="1" applyFont="1" applyFill="1" applyBorder="1" applyAlignment="1">
      <alignment horizontal="center"/>
    </xf>
    <xf numFmtId="41" fontId="3" fillId="0" borderId="11" xfId="0" applyNumberFormat="1" applyFont="1" applyFill="1" applyBorder="1" applyAlignment="1">
      <alignment horizontal="center"/>
    </xf>
    <xf numFmtId="41" fontId="3" fillId="24" borderId="14" xfId="42" applyNumberFormat="1" applyFont="1" applyFill="1" applyBorder="1" applyAlignment="1">
      <alignment/>
    </xf>
    <xf numFmtId="0" fontId="3" fillId="0" borderId="0" xfId="0" applyFont="1" applyAlignment="1">
      <alignment horizontal="justify" vertical="top" wrapText="1"/>
    </xf>
    <xf numFmtId="0" fontId="11" fillId="0" borderId="0" xfId="0" applyFont="1" applyFill="1" applyAlignment="1">
      <alignment vertical="top" wrapText="1"/>
    </xf>
    <xf numFmtId="41" fontId="3" fillId="0" borderId="19" xfId="42" applyNumberFormat="1" applyFont="1" applyFill="1" applyBorder="1" applyAlignment="1">
      <alignment/>
    </xf>
    <xf numFmtId="41" fontId="3" fillId="0" borderId="20" xfId="42" applyNumberFormat="1" applyFont="1" applyFill="1" applyBorder="1" applyAlignment="1">
      <alignment/>
    </xf>
    <xf numFmtId="37" fontId="3" fillId="0" borderId="10" xfId="0" applyNumberFormat="1" applyFont="1" applyFill="1" applyBorder="1" applyAlignment="1">
      <alignment vertical="top"/>
    </xf>
    <xf numFmtId="37" fontId="3" fillId="0" borderId="0" xfId="0" applyNumberFormat="1" applyFont="1" applyAlignment="1">
      <alignment/>
    </xf>
    <xf numFmtId="37" fontId="3" fillId="0" borderId="0" xfId="0" applyNumberFormat="1" applyFont="1" applyFill="1" applyAlignment="1">
      <alignment/>
    </xf>
    <xf numFmtId="0" fontId="3" fillId="0" borderId="0" xfId="0" applyFont="1" applyAlignment="1">
      <alignment vertical="top"/>
    </xf>
    <xf numFmtId="0" fontId="3" fillId="0" borderId="0" xfId="0" applyNumberFormat="1" applyFont="1" applyFill="1" applyAlignment="1">
      <alignment horizontal="left" vertical="top"/>
    </xf>
    <xf numFmtId="0" fontId="2" fillId="0" borderId="0" xfId="42" applyNumberFormat="1" applyFont="1" applyAlignment="1">
      <alignment/>
    </xf>
    <xf numFmtId="0" fontId="3" fillId="0" borderId="0" xfId="0" applyFont="1" applyFill="1" applyAlignment="1" quotePrefix="1">
      <alignment horizontal="justify" wrapText="1"/>
    </xf>
    <xf numFmtId="0" fontId="12" fillId="0" borderId="0" xfId="0" applyFont="1" applyFill="1" applyAlignment="1" quotePrefix="1">
      <alignment horizontal="left"/>
    </xf>
    <xf numFmtId="37" fontId="3" fillId="0" borderId="0" xfId="0" applyNumberFormat="1" applyFont="1" applyFill="1" applyAlignment="1">
      <alignment horizontal="justify" vertical="top" wrapText="1"/>
    </xf>
    <xf numFmtId="37" fontId="3" fillId="0" borderId="0" xfId="0" applyNumberFormat="1" applyFont="1" applyAlignment="1">
      <alignment wrapText="1"/>
    </xf>
    <xf numFmtId="37" fontId="3" fillId="0" borderId="0" xfId="42" applyNumberFormat="1" applyFont="1" applyFill="1" applyBorder="1" applyAlignment="1">
      <alignment vertical="top"/>
    </xf>
    <xf numFmtId="0" fontId="13" fillId="0" borderId="0" xfId="0" applyFont="1" applyFill="1" applyAlignment="1">
      <alignment vertical="top"/>
    </xf>
    <xf numFmtId="188" fontId="10" fillId="0" borderId="0" xfId="42" applyNumberFormat="1" applyFont="1" applyFill="1" applyBorder="1" applyAlignment="1">
      <alignment vertical="top"/>
    </xf>
    <xf numFmtId="0" fontId="10" fillId="0" borderId="0" xfId="0" applyFont="1" applyFill="1" applyAlignment="1">
      <alignment vertical="top"/>
    </xf>
    <xf numFmtId="37" fontId="10" fillId="0" borderId="0" xfId="42" applyNumberFormat="1" applyFont="1" applyFill="1" applyBorder="1" applyAlignment="1">
      <alignment vertical="top"/>
    </xf>
    <xf numFmtId="0" fontId="10" fillId="0" borderId="0" xfId="0" applyFont="1" applyFill="1" applyBorder="1" applyAlignment="1">
      <alignment vertical="top"/>
    </xf>
    <xf numFmtId="188" fontId="10" fillId="0" borderId="0" xfId="42" applyNumberFormat="1" applyFont="1" applyFill="1" applyBorder="1" applyAlignment="1">
      <alignment horizontal="left" vertical="top"/>
    </xf>
    <xf numFmtId="0" fontId="3" fillId="0" borderId="0" xfId="0" applyFont="1" applyFill="1" applyAlignment="1">
      <alignment wrapText="1"/>
    </xf>
    <xf numFmtId="14" fontId="10" fillId="0" borderId="0" xfId="42" applyNumberFormat="1" applyFont="1" applyFill="1" applyBorder="1" applyAlignment="1">
      <alignment horizontal="left" vertical="top"/>
    </xf>
    <xf numFmtId="37" fontId="10" fillId="0" borderId="0" xfId="0" applyNumberFormat="1" applyFont="1" applyBorder="1" applyAlignment="1">
      <alignment horizontal="left"/>
    </xf>
    <xf numFmtId="0" fontId="10" fillId="0" borderId="0" xfId="0" applyFont="1" applyBorder="1" applyAlignment="1">
      <alignment/>
    </xf>
    <xf numFmtId="0" fontId="10" fillId="0" borderId="0" xfId="0" applyFont="1" applyBorder="1" applyAlignment="1">
      <alignment horizontal="left"/>
    </xf>
    <xf numFmtId="41" fontId="3" fillId="0" borderId="0" xfId="42" applyNumberFormat="1" applyFont="1" applyFill="1" applyBorder="1" applyAlignment="1">
      <alignment vertical="top"/>
    </xf>
    <xf numFmtId="0" fontId="2" fillId="0" borderId="0" xfId="0" applyFont="1" applyFill="1" applyBorder="1" applyAlignment="1">
      <alignment horizontal="center" vertical="top" wrapText="1"/>
    </xf>
    <xf numFmtId="37" fontId="2" fillId="0" borderId="0" xfId="0" applyNumberFormat="1" applyFont="1" applyFill="1" applyAlignment="1">
      <alignment horizontal="center" vertical="top" wrapText="1"/>
    </xf>
    <xf numFmtId="37" fontId="2" fillId="0" borderId="0" xfId="0" applyNumberFormat="1" applyFont="1" applyFill="1" applyAlignment="1">
      <alignment horizontal="center" vertical="top"/>
    </xf>
    <xf numFmtId="37" fontId="3" fillId="0" borderId="0" xfId="42" applyNumberFormat="1" applyFont="1" applyFill="1" applyAlignment="1">
      <alignment vertical="top"/>
    </xf>
    <xf numFmtId="37" fontId="3" fillId="0" borderId="0" xfId="0" applyNumberFormat="1" applyFont="1" applyFill="1" applyAlignment="1">
      <alignment horizontal="justify" vertical="top"/>
    </xf>
    <xf numFmtId="37" fontId="2" fillId="0" borderId="0" xfId="0" applyNumberFormat="1" applyFont="1" applyAlignment="1">
      <alignment/>
    </xf>
    <xf numFmtId="37" fontId="2" fillId="0" borderId="0" xfId="0" applyNumberFormat="1" applyFont="1" applyFill="1" applyBorder="1" applyAlignment="1">
      <alignment horizontal="center"/>
    </xf>
    <xf numFmtId="37" fontId="2" fillId="0" borderId="0" xfId="0" applyNumberFormat="1" applyFont="1" applyAlignment="1">
      <alignment horizontal="center"/>
    </xf>
    <xf numFmtId="37" fontId="2" fillId="0" borderId="10" xfId="0" applyNumberFormat="1" applyFont="1" applyFill="1" applyBorder="1" applyAlignment="1">
      <alignment horizontal="center"/>
    </xf>
    <xf numFmtId="37" fontId="3" fillId="0" borderId="12" xfId="42" applyNumberFormat="1" applyFont="1" applyFill="1" applyBorder="1" applyAlignment="1">
      <alignment/>
    </xf>
    <xf numFmtId="37" fontId="3" fillId="0" borderId="12" xfId="42" applyNumberFormat="1" applyFont="1" applyBorder="1" applyAlignment="1">
      <alignment/>
    </xf>
    <xf numFmtId="37" fontId="3" fillId="0" borderId="0" xfId="42" applyNumberFormat="1" applyFont="1" applyAlignment="1">
      <alignment/>
    </xf>
    <xf numFmtId="0" fontId="14" fillId="0" borderId="0" xfId="0" applyFont="1" applyAlignment="1">
      <alignment/>
    </xf>
    <xf numFmtId="0" fontId="3" fillId="0" borderId="0" xfId="0" applyFont="1" applyFill="1" applyAlignment="1">
      <alignment vertical="justify"/>
    </xf>
    <xf numFmtId="0" fontId="3" fillId="0" borderId="0" xfId="0" applyFont="1" applyFill="1" applyAlignment="1" quotePrefix="1">
      <alignment vertical="top" wrapText="1"/>
    </xf>
    <xf numFmtId="0" fontId="3" fillId="0" borderId="0" xfId="0" applyFont="1" applyFill="1" applyAlignment="1">
      <alignment horizontal="right"/>
    </xf>
    <xf numFmtId="0" fontId="0" fillId="0" borderId="0" xfId="0" applyFont="1" applyAlignment="1">
      <alignment wrapText="1"/>
    </xf>
    <xf numFmtId="188" fontId="5" fillId="0" borderId="0" xfId="0" applyNumberFormat="1" applyFont="1" applyAlignment="1">
      <alignment/>
    </xf>
    <xf numFmtId="43" fontId="3" fillId="0" borderId="0" xfId="42" applyNumberFormat="1" applyFont="1" applyFill="1" applyBorder="1" applyAlignment="1">
      <alignment/>
    </xf>
    <xf numFmtId="0" fontId="3" fillId="0" borderId="0" xfId="0" applyFont="1" applyFill="1" applyAlignment="1">
      <alignment horizontal="justify" vertical="justify" wrapText="1"/>
    </xf>
    <xf numFmtId="0" fontId="0" fillId="0" borderId="0" xfId="0" applyFont="1" applyFill="1" applyAlignment="1">
      <alignment vertical="top" wrapText="1"/>
    </xf>
    <xf numFmtId="0" fontId="0" fillId="0" borderId="0" xfId="0" applyFont="1" applyFill="1" applyAlignment="1">
      <alignment/>
    </xf>
    <xf numFmtId="0" fontId="8" fillId="0" borderId="0" xfId="0" applyFont="1" applyFill="1" applyAlignment="1" quotePrefix="1">
      <alignment/>
    </xf>
    <xf numFmtId="0" fontId="3" fillId="0" borderId="12" xfId="0" applyFont="1" applyFill="1" applyBorder="1" applyAlignment="1">
      <alignment horizontal="center"/>
    </xf>
    <xf numFmtId="43" fontId="3" fillId="0" borderId="0" xfId="0" applyNumberFormat="1" applyFont="1" applyFill="1" applyAlignment="1">
      <alignment/>
    </xf>
    <xf numFmtId="0" fontId="3" fillId="0" borderId="0" xfId="0" applyFont="1" applyFill="1" applyAlignment="1">
      <alignment horizontal="center"/>
    </xf>
    <xf numFmtId="0" fontId="3" fillId="0" borderId="0" xfId="43" applyNumberFormat="1" applyFont="1" applyFill="1" applyAlignment="1">
      <alignment vertical="center"/>
    </xf>
    <xf numFmtId="0" fontId="8" fillId="0" borderId="0" xfId="0" applyFont="1" applyFill="1" applyAlignment="1">
      <alignment/>
    </xf>
    <xf numFmtId="15" fontId="3" fillId="0" borderId="0" xfId="0" applyNumberFormat="1" applyFont="1" applyFill="1" applyAlignment="1" quotePrefix="1">
      <alignment/>
    </xf>
    <xf numFmtId="0" fontId="3" fillId="0" borderId="0" xfId="0" applyFont="1" applyFill="1" applyAlignment="1">
      <alignment horizontal="left" wrapText="1"/>
    </xf>
    <xf numFmtId="0" fontId="3" fillId="0" borderId="0" xfId="0" applyNumberFormat="1" applyFont="1" applyAlignment="1">
      <alignment horizontal="left"/>
    </xf>
    <xf numFmtId="41" fontId="32" fillId="0" borderId="0" xfId="42" applyNumberFormat="1" applyFont="1" applyFill="1" applyBorder="1" applyAlignment="1">
      <alignment/>
    </xf>
    <xf numFmtId="0" fontId="32" fillId="0" borderId="0" xfId="0" applyFont="1" applyAlignment="1">
      <alignment/>
    </xf>
    <xf numFmtId="0" fontId="32" fillId="0" borderId="0" xfId="0" applyFont="1" applyFill="1" applyAlignment="1">
      <alignment/>
    </xf>
    <xf numFmtId="0" fontId="32" fillId="0" borderId="0" xfId="0" applyFont="1" applyBorder="1" applyAlignment="1">
      <alignment/>
    </xf>
    <xf numFmtId="188" fontId="32" fillId="0" borderId="0" xfId="42" applyNumberFormat="1" applyFont="1" applyFill="1" applyAlignment="1">
      <alignment horizontal="right" vertical="top" wrapText="1"/>
    </xf>
    <xf numFmtId="43" fontId="32" fillId="0" borderId="0" xfId="42" applyNumberFormat="1" applyFont="1" applyFill="1" applyAlignment="1">
      <alignment horizontal="right" vertical="top" wrapText="1"/>
    </xf>
    <xf numFmtId="0" fontId="32" fillId="0" borderId="0" xfId="0" applyFont="1" applyFill="1" applyAlignment="1">
      <alignment vertical="top"/>
    </xf>
    <xf numFmtId="188" fontId="32" fillId="0" borderId="0" xfId="42" applyNumberFormat="1" applyFont="1" applyFill="1" applyBorder="1" applyAlignment="1">
      <alignment vertical="top" wrapText="1"/>
    </xf>
    <xf numFmtId="41" fontId="33" fillId="0" borderId="19" xfId="42" applyNumberFormat="1" applyFont="1" applyFill="1" applyBorder="1" applyAlignment="1">
      <alignment/>
    </xf>
    <xf numFmtId="41" fontId="33" fillId="0" borderId="16" xfId="42" applyNumberFormat="1" applyFont="1" applyFill="1" applyBorder="1" applyAlignment="1">
      <alignment/>
    </xf>
    <xf numFmtId="0" fontId="34" fillId="0" borderId="0" xfId="0" applyFont="1" applyAlignment="1">
      <alignment/>
    </xf>
    <xf numFmtId="0" fontId="33" fillId="0" borderId="0" xfId="0" applyFont="1" applyAlignment="1">
      <alignment/>
    </xf>
    <xf numFmtId="41" fontId="33" fillId="0" borderId="0" xfId="0" applyNumberFormat="1" applyFont="1" applyAlignment="1">
      <alignment horizontal="center"/>
    </xf>
    <xf numFmtId="41" fontId="33" fillId="0" borderId="0" xfId="0" applyNumberFormat="1" applyFont="1" applyBorder="1" applyAlignment="1">
      <alignment horizontal="center"/>
    </xf>
    <xf numFmtId="41" fontId="33" fillId="0" borderId="0" xfId="42" applyNumberFormat="1" applyFont="1" applyFill="1" applyBorder="1" applyAlignment="1">
      <alignment horizontal="center"/>
    </xf>
    <xf numFmtId="41" fontId="33" fillId="0" borderId="0" xfId="42" applyNumberFormat="1" applyFont="1" applyBorder="1" applyAlignment="1">
      <alignment horizontal="center"/>
    </xf>
    <xf numFmtId="0" fontId="33" fillId="0" borderId="0" xfId="0" applyFont="1" applyBorder="1" applyAlignment="1">
      <alignment/>
    </xf>
    <xf numFmtId="0" fontId="33" fillId="0" borderId="0" xfId="0" applyFont="1" applyFill="1" applyAlignment="1">
      <alignment horizontal="centerContinuous"/>
    </xf>
    <xf numFmtId="0" fontId="33" fillId="0" borderId="13" xfId="0" applyFont="1" applyFill="1" applyBorder="1" applyAlignment="1">
      <alignment/>
    </xf>
    <xf numFmtId="188" fontId="35" fillId="0" borderId="0" xfId="42" applyNumberFormat="1" applyFont="1" applyFill="1" applyBorder="1" applyAlignment="1" quotePrefix="1">
      <alignment horizontal="center"/>
    </xf>
    <xf numFmtId="188" fontId="35" fillId="0" borderId="0" xfId="42" applyNumberFormat="1" applyFont="1" applyFill="1" applyBorder="1" applyAlignment="1">
      <alignment horizontal="center"/>
    </xf>
    <xf numFmtId="0" fontId="35" fillId="0" borderId="0" xfId="0" applyFont="1" applyFill="1" applyBorder="1" applyAlignment="1">
      <alignment horizontal="center"/>
    </xf>
    <xf numFmtId="0" fontId="35" fillId="0" borderId="10" xfId="0" applyFont="1" applyFill="1" applyBorder="1" applyAlignment="1">
      <alignment horizontal="center"/>
    </xf>
    <xf numFmtId="188" fontId="33" fillId="0" borderId="0" xfId="42" applyNumberFormat="1" applyFont="1" applyFill="1" applyBorder="1" applyAlignment="1">
      <alignment/>
    </xf>
    <xf numFmtId="188" fontId="33" fillId="0" borderId="10" xfId="42" applyNumberFormat="1" applyFont="1" applyFill="1" applyBorder="1" applyAlignment="1">
      <alignment/>
    </xf>
    <xf numFmtId="41" fontId="33" fillId="0" borderId="0" xfId="0" applyNumberFormat="1" applyFont="1" applyFill="1" applyBorder="1" applyAlignment="1">
      <alignment/>
    </xf>
    <xf numFmtId="188" fontId="33" fillId="0" borderId="12" xfId="42" applyNumberFormat="1" applyFont="1" applyFill="1" applyBorder="1" applyAlignment="1">
      <alignment/>
    </xf>
    <xf numFmtId="9" fontId="33" fillId="0" borderId="0" xfId="57" applyFont="1" applyFill="1" applyBorder="1" applyAlignment="1">
      <alignment/>
    </xf>
    <xf numFmtId="41" fontId="33" fillId="0" borderId="0" xfId="42" applyNumberFormat="1" applyFont="1" applyFill="1" applyBorder="1" applyAlignment="1" applyProtection="1">
      <alignment vertical="top"/>
      <protection/>
    </xf>
    <xf numFmtId="41" fontId="33" fillId="0" borderId="0" xfId="42" applyNumberFormat="1" applyFont="1" applyFill="1" applyBorder="1" applyAlignment="1" applyProtection="1">
      <alignment horizontal="right" vertical="top"/>
      <protection/>
    </xf>
    <xf numFmtId="41" fontId="33" fillId="0" borderId="10" xfId="0" applyNumberFormat="1" applyFont="1" applyFill="1" applyBorder="1" applyAlignment="1">
      <alignment/>
    </xf>
    <xf numFmtId="41" fontId="33" fillId="0" borderId="12" xfId="0" applyNumberFormat="1" applyFont="1" applyFill="1" applyBorder="1" applyAlignment="1">
      <alignment/>
    </xf>
    <xf numFmtId="41" fontId="33" fillId="0" borderId="0" xfId="0" applyNumberFormat="1" applyFont="1" applyFill="1" applyAlignment="1">
      <alignment/>
    </xf>
    <xf numFmtId="37" fontId="33" fillId="0" borderId="0" xfId="0" applyNumberFormat="1" applyFont="1" applyFill="1" applyBorder="1" applyAlignment="1">
      <alignment/>
    </xf>
    <xf numFmtId="0" fontId="33" fillId="0" borderId="0" xfId="0" applyFont="1" applyFill="1" applyBorder="1" applyAlignment="1">
      <alignment/>
    </xf>
    <xf numFmtId="188" fontId="33" fillId="0" borderId="0" xfId="42" applyNumberFormat="1" applyFont="1" applyFill="1" applyAlignment="1">
      <alignment/>
    </xf>
    <xf numFmtId="43" fontId="33" fillId="0" borderId="0" xfId="42" applyFont="1" applyFill="1" applyBorder="1" applyAlignment="1">
      <alignment/>
    </xf>
    <xf numFmtId="43" fontId="33" fillId="0" borderId="0" xfId="42" applyFont="1" applyFill="1" applyBorder="1" applyAlignment="1">
      <alignment horizontal="right"/>
    </xf>
    <xf numFmtId="0" fontId="33" fillId="0" borderId="0" xfId="0" applyFont="1" applyFill="1" applyBorder="1" applyAlignment="1">
      <alignment horizontal="right"/>
    </xf>
    <xf numFmtId="0" fontId="36" fillId="0" borderId="0" xfId="0" applyFont="1" applyAlignment="1">
      <alignment/>
    </xf>
    <xf numFmtId="197" fontId="3" fillId="0" borderId="0" xfId="42" applyNumberFormat="1" applyFont="1" applyFill="1" applyBorder="1" applyAlignment="1">
      <alignment/>
    </xf>
    <xf numFmtId="201" fontId="5" fillId="0" borderId="0" xfId="0" applyNumberFormat="1" applyFont="1" applyAlignment="1">
      <alignment/>
    </xf>
    <xf numFmtId="39" fontId="3" fillId="0" borderId="0" xfId="0" applyNumberFormat="1" applyFont="1" applyFill="1" applyBorder="1" applyAlignment="1">
      <alignment/>
    </xf>
    <xf numFmtId="189" fontId="35" fillId="0" borderId="0" xfId="0" applyNumberFormat="1" applyFont="1" applyFill="1" applyBorder="1" applyAlignment="1">
      <alignment horizontal="center"/>
    </xf>
    <xf numFmtId="188" fontId="33" fillId="0" borderId="10" xfId="42" applyNumberFormat="1" applyFont="1" applyFill="1" applyBorder="1" applyAlignment="1">
      <alignment wrapText="1"/>
    </xf>
    <xf numFmtId="0" fontId="33" fillId="0" borderId="10" xfId="0" applyFont="1" applyFill="1" applyBorder="1" applyAlignment="1">
      <alignment horizontal="centerContinuous"/>
    </xf>
    <xf numFmtId="0" fontId="33" fillId="0" borderId="0" xfId="0" applyFont="1" applyFill="1" applyBorder="1" applyAlignment="1">
      <alignment horizontal="centerContinuous"/>
    </xf>
    <xf numFmtId="188" fontId="35" fillId="0" borderId="0" xfId="42" applyNumberFormat="1" applyFont="1" applyBorder="1" applyAlignment="1">
      <alignment horizontal="center"/>
    </xf>
    <xf numFmtId="0" fontId="35" fillId="0" borderId="0" xfId="0" applyFont="1" applyAlignment="1">
      <alignment horizontal="center"/>
    </xf>
    <xf numFmtId="3" fontId="33" fillId="0" borderId="0" xfId="0" applyNumberFormat="1" applyFont="1" applyFill="1" applyBorder="1" applyAlignment="1">
      <alignment/>
    </xf>
    <xf numFmtId="41" fontId="33" fillId="0" borderId="0" xfId="42" applyNumberFormat="1" applyFont="1" applyFill="1" applyBorder="1" applyAlignment="1">
      <alignment/>
    </xf>
    <xf numFmtId="41" fontId="33" fillId="0" borderId="10" xfId="42" applyNumberFormat="1" applyFont="1" applyFill="1" applyBorder="1" applyAlignment="1">
      <alignment/>
    </xf>
    <xf numFmtId="41" fontId="33" fillId="0" borderId="20" xfId="42" applyNumberFormat="1" applyFont="1" applyFill="1" applyBorder="1" applyAlignment="1">
      <alignment/>
    </xf>
    <xf numFmtId="41" fontId="33" fillId="0" borderId="17" xfId="42" applyNumberFormat="1" applyFont="1" applyFill="1" applyBorder="1" applyAlignment="1">
      <alignment/>
    </xf>
    <xf numFmtId="41" fontId="35" fillId="0" borderId="15" xfId="42" applyNumberFormat="1" applyFont="1" applyFill="1" applyBorder="1" applyAlignment="1">
      <alignment/>
    </xf>
    <xf numFmtId="41" fontId="35" fillId="0" borderId="0" xfId="42" applyNumberFormat="1" applyFont="1" applyFill="1" applyBorder="1" applyAlignment="1">
      <alignment/>
    </xf>
    <xf numFmtId="43" fontId="33" fillId="0" borderId="18" xfId="42" applyFont="1" applyFill="1" applyBorder="1" applyAlignment="1">
      <alignment/>
    </xf>
    <xf numFmtId="188" fontId="33" fillId="0" borderId="0" xfId="0" applyNumberFormat="1" applyFont="1" applyAlignment="1">
      <alignment/>
    </xf>
    <xf numFmtId="40" fontId="3" fillId="0" borderId="0" xfId="0" applyNumberFormat="1" applyFont="1" applyBorder="1" applyAlignment="1">
      <alignment/>
    </xf>
    <xf numFmtId="40" fontId="3" fillId="0" borderId="0" xfId="0" applyNumberFormat="1" applyFont="1" applyAlignment="1">
      <alignment/>
    </xf>
    <xf numFmtId="37" fontId="33" fillId="0" borderId="0" xfId="42" applyNumberFormat="1" applyFont="1" applyFill="1" applyAlignment="1">
      <alignment vertical="top"/>
    </xf>
    <xf numFmtId="37" fontId="33" fillId="0" borderId="11" xfId="42" applyNumberFormat="1" applyFont="1" applyFill="1" applyBorder="1" applyAlignment="1">
      <alignment vertical="top"/>
    </xf>
    <xf numFmtId="37" fontId="33" fillId="0" borderId="12" xfId="0" applyNumberFormat="1" applyFont="1" applyFill="1" applyBorder="1" applyAlignment="1">
      <alignment/>
    </xf>
    <xf numFmtId="37" fontId="3" fillId="0" borderId="12" xfId="42" applyNumberFormat="1" applyFont="1" applyBorder="1" applyAlignment="1">
      <alignment horizontal="right"/>
    </xf>
    <xf numFmtId="188" fontId="33" fillId="0" borderId="0" xfId="42" applyNumberFormat="1" applyFont="1" applyFill="1" applyAlignment="1">
      <alignment horizontal="right" vertical="top" wrapText="1"/>
    </xf>
    <xf numFmtId="41" fontId="33" fillId="0" borderId="0" xfId="42" applyNumberFormat="1" applyFont="1" applyFill="1" applyBorder="1" applyAlignment="1">
      <alignment horizontal="right"/>
    </xf>
    <xf numFmtId="209" fontId="3" fillId="0" borderId="0" xfId="0" applyNumberFormat="1" applyFont="1" applyAlignment="1">
      <alignment/>
    </xf>
    <xf numFmtId="41" fontId="33" fillId="0" borderId="0" xfId="0" applyNumberFormat="1" applyFont="1" applyFill="1" applyBorder="1" applyAlignment="1">
      <alignment horizontal="center"/>
    </xf>
    <xf numFmtId="41" fontId="33" fillId="0" borderId="0" xfId="42" applyNumberFormat="1" applyFont="1" applyAlignment="1">
      <alignment horizontal="right"/>
    </xf>
    <xf numFmtId="41" fontId="33" fillId="0" borderId="0" xfId="42" applyNumberFormat="1" applyFont="1" applyBorder="1" applyAlignment="1">
      <alignment horizontal="right"/>
    </xf>
    <xf numFmtId="41" fontId="33" fillId="0" borderId="11" xfId="0" applyNumberFormat="1" applyFont="1" applyFill="1" applyBorder="1" applyAlignment="1">
      <alignment horizontal="center"/>
    </xf>
    <xf numFmtId="43" fontId="33" fillId="0" borderId="18" xfId="42" applyNumberFormat="1" applyFont="1" applyFill="1" applyBorder="1" applyAlignment="1">
      <alignment horizontal="right" vertical="top" wrapText="1"/>
    </xf>
    <xf numFmtId="188" fontId="33" fillId="0" borderId="0" xfId="42" applyNumberFormat="1" applyFont="1" applyFill="1" applyAlignment="1">
      <alignment vertical="top"/>
    </xf>
    <xf numFmtId="0" fontId="0" fillId="0" borderId="0" xfId="0" applyFill="1" applyAlignment="1">
      <alignment/>
    </xf>
    <xf numFmtId="0" fontId="38" fillId="0" borderId="0" xfId="0" applyFont="1" applyFill="1" applyAlignment="1">
      <alignment/>
    </xf>
    <xf numFmtId="0" fontId="0" fillId="0" borderId="0" xfId="0" applyFont="1" applyFill="1" applyAlignment="1">
      <alignment/>
    </xf>
    <xf numFmtId="188" fontId="33" fillId="0" borderId="12" xfId="42" applyNumberFormat="1" applyFont="1" applyBorder="1" applyAlignment="1">
      <alignment/>
    </xf>
    <xf numFmtId="41" fontId="33" fillId="0" borderId="12" xfId="0" applyNumberFormat="1" applyFont="1" applyFill="1" applyBorder="1" applyAlignment="1">
      <alignment horizontal="center"/>
    </xf>
    <xf numFmtId="3" fontId="33" fillId="0" borderId="0" xfId="0" applyNumberFormat="1" applyFont="1" applyFill="1" applyAlignment="1">
      <alignment horizontal="right" vertical="top"/>
    </xf>
    <xf numFmtId="3" fontId="33" fillId="0" borderId="11" xfId="0" applyNumberFormat="1" applyFont="1" applyFill="1" applyBorder="1" applyAlignment="1">
      <alignment horizontal="right" vertical="top"/>
    </xf>
    <xf numFmtId="41" fontId="33" fillId="0" borderId="11" xfId="42" applyNumberFormat="1" applyFont="1" applyFill="1" applyBorder="1" applyAlignment="1">
      <alignment/>
    </xf>
    <xf numFmtId="0" fontId="33" fillId="0" borderId="10" xfId="0" applyFont="1" applyBorder="1" applyAlignment="1">
      <alignment/>
    </xf>
    <xf numFmtId="0" fontId="35" fillId="0" borderId="0" xfId="0" applyFont="1" applyBorder="1" applyAlignment="1">
      <alignment horizontal="center"/>
    </xf>
    <xf numFmtId="41" fontId="35" fillId="0" borderId="0" xfId="0" applyNumberFormat="1" applyFont="1" applyFill="1" applyBorder="1" applyAlignment="1">
      <alignment horizontal="center"/>
    </xf>
    <xf numFmtId="0" fontId="33" fillId="0" borderId="0" xfId="0" applyFont="1" applyFill="1" applyAlignment="1">
      <alignment/>
    </xf>
    <xf numFmtId="41" fontId="33" fillId="0" borderId="13" xfId="42" applyNumberFormat="1" applyFont="1" applyFill="1" applyBorder="1" applyAlignment="1">
      <alignment horizontal="right"/>
    </xf>
    <xf numFmtId="41" fontId="33" fillId="0" borderId="0" xfId="42" applyNumberFormat="1" applyFont="1" applyFill="1" applyAlignment="1">
      <alignment horizontal="center"/>
    </xf>
    <xf numFmtId="41" fontId="33" fillId="0" borderId="0" xfId="42" applyNumberFormat="1" applyFont="1" applyFill="1" applyAlignment="1">
      <alignment horizontal="right"/>
    </xf>
    <xf numFmtId="41" fontId="33" fillId="0" borderId="14" xfId="42" applyNumberFormat="1" applyFont="1" applyFill="1" applyBorder="1" applyAlignment="1">
      <alignment horizontal="right"/>
    </xf>
    <xf numFmtId="41" fontId="33" fillId="0" borderId="14" xfId="42" applyNumberFormat="1" applyFont="1" applyFill="1" applyBorder="1" applyAlignment="1">
      <alignment/>
    </xf>
    <xf numFmtId="41" fontId="33" fillId="24" borderId="14" xfId="42" applyNumberFormat="1" applyFont="1" applyFill="1" applyBorder="1" applyAlignment="1">
      <alignment/>
    </xf>
    <xf numFmtId="188" fontId="33" fillId="0" borderId="0" xfId="0" applyNumberFormat="1" applyFont="1" applyFill="1" applyAlignment="1">
      <alignment/>
    </xf>
    <xf numFmtId="0" fontId="41" fillId="0" borderId="0" xfId="0" applyFont="1" applyAlignment="1">
      <alignment wrapText="1"/>
    </xf>
    <xf numFmtId="41" fontId="5" fillId="0" borderId="0" xfId="0" applyNumberFormat="1" applyFont="1" applyAlignment="1">
      <alignment/>
    </xf>
    <xf numFmtId="0" fontId="33" fillId="0" borderId="0" xfId="0" applyFont="1" applyFill="1" applyBorder="1" applyAlignment="1">
      <alignment vertical="top"/>
    </xf>
    <xf numFmtId="188" fontId="33" fillId="0" borderId="0" xfId="42" applyNumberFormat="1" applyFont="1" applyBorder="1" applyAlignment="1">
      <alignment/>
    </xf>
    <xf numFmtId="188" fontId="33" fillId="0" borderId="0" xfId="42" applyNumberFormat="1" applyFont="1" applyFill="1" applyBorder="1" applyAlignment="1">
      <alignment vertical="top"/>
    </xf>
    <xf numFmtId="41" fontId="33" fillId="0" borderId="0" xfId="0" applyNumberFormat="1" applyFont="1" applyFill="1" applyBorder="1" applyAlignment="1">
      <alignment vertical="top"/>
    </xf>
    <xf numFmtId="188" fontId="33" fillId="0" borderId="11" xfId="42" applyNumberFormat="1" applyFont="1" applyFill="1" applyBorder="1" applyAlignment="1">
      <alignment vertical="top"/>
    </xf>
    <xf numFmtId="37" fontId="33" fillId="0" borderId="0" xfId="42" applyNumberFormat="1" applyFont="1" applyFill="1" applyBorder="1" applyAlignment="1">
      <alignment vertical="top"/>
    </xf>
    <xf numFmtId="188" fontId="33" fillId="0" borderId="13" xfId="42" applyNumberFormat="1" applyFont="1" applyFill="1" applyBorder="1" applyAlignment="1">
      <alignment vertical="top"/>
    </xf>
    <xf numFmtId="188" fontId="33" fillId="0" borderId="10" xfId="42" applyNumberFormat="1" applyFont="1" applyFill="1" applyBorder="1" applyAlignment="1">
      <alignment vertical="top"/>
    </xf>
    <xf numFmtId="0" fontId="33" fillId="0" borderId="0" xfId="0" applyFont="1" applyFill="1" applyAlignment="1">
      <alignment horizontal="left" vertical="center"/>
    </xf>
    <xf numFmtId="39" fontId="3" fillId="0" borderId="0" xfId="0" applyNumberFormat="1" applyFont="1" applyFill="1" applyBorder="1" applyAlignment="1">
      <alignment vertical="top"/>
    </xf>
    <xf numFmtId="204" fontId="3" fillId="0" borderId="0" xfId="0" applyNumberFormat="1" applyFont="1" applyFill="1" applyAlignment="1">
      <alignment horizontal="justify" vertical="top" wrapText="1"/>
    </xf>
    <xf numFmtId="0" fontId="3" fillId="0" borderId="21" xfId="0" applyFont="1" applyBorder="1" applyAlignment="1">
      <alignment/>
    </xf>
    <xf numFmtId="0" fontId="3" fillId="0" borderId="0" xfId="0" applyFont="1" applyFill="1" applyAlignment="1">
      <alignment horizontal="center" vertical="justify" wrapText="1"/>
    </xf>
    <xf numFmtId="0" fontId="3" fillId="0" borderId="0" xfId="0" applyFont="1" applyFill="1" applyAlignment="1">
      <alignment horizontal="left" vertical="justify" wrapText="1"/>
    </xf>
    <xf numFmtId="0" fontId="2" fillId="0" borderId="0" xfId="0" applyFont="1" applyFill="1" applyBorder="1" applyAlignment="1">
      <alignment horizontal="center"/>
    </xf>
    <xf numFmtId="0" fontId="3" fillId="0" borderId="0" xfId="0" applyFont="1" applyFill="1" applyAlignment="1">
      <alignment horizontal="right" vertical="justify" wrapText="1"/>
    </xf>
    <xf numFmtId="0" fontId="3" fillId="0" borderId="0" xfId="0" applyFont="1" applyFill="1" applyBorder="1" applyAlignment="1">
      <alignment horizontal="right" vertical="justify" wrapText="1"/>
    </xf>
    <xf numFmtId="37" fontId="3" fillId="0" borderId="0" xfId="0" applyNumberFormat="1" applyFont="1" applyFill="1" applyAlignment="1">
      <alignment horizontal="left" vertical="justify" wrapText="1"/>
    </xf>
    <xf numFmtId="0" fontId="33" fillId="0" borderId="0" xfId="0" applyFont="1" applyFill="1" applyAlignment="1">
      <alignment horizontal="center" vertical="justify" wrapText="1"/>
    </xf>
    <xf numFmtId="0" fontId="35" fillId="0" borderId="0" xfId="0" applyFont="1" applyFill="1" applyBorder="1" applyAlignment="1">
      <alignment horizontal="center"/>
    </xf>
    <xf numFmtId="0" fontId="33" fillId="0" borderId="0" xfId="0" applyFont="1" applyFill="1" applyAlignment="1">
      <alignment horizontal="right" vertical="justify" wrapText="1"/>
    </xf>
    <xf numFmtId="37" fontId="3" fillId="0" borderId="0" xfId="0" applyNumberFormat="1" applyFont="1" applyFill="1" applyAlignment="1">
      <alignment vertical="justify" wrapText="1"/>
    </xf>
    <xf numFmtId="37" fontId="3" fillId="0" borderId="22" xfId="0" applyNumberFormat="1" applyFont="1" applyFill="1" applyBorder="1" applyAlignment="1">
      <alignment vertical="justify" wrapText="1"/>
    </xf>
    <xf numFmtId="37" fontId="3" fillId="0" borderId="0" xfId="0" applyNumberFormat="1" applyFont="1" applyFill="1" applyBorder="1" applyAlignment="1">
      <alignment vertical="justify" wrapText="1"/>
    </xf>
    <xf numFmtId="37" fontId="3" fillId="0" borderId="23" xfId="0" applyNumberFormat="1" applyFont="1" applyFill="1" applyBorder="1" applyAlignment="1">
      <alignment vertical="justify" wrapText="1"/>
    </xf>
    <xf numFmtId="37" fontId="33" fillId="0" borderId="0" xfId="0" applyNumberFormat="1" applyFont="1" applyFill="1" applyAlignment="1">
      <alignment vertical="justify" wrapText="1"/>
    </xf>
    <xf numFmtId="37" fontId="33" fillId="0" borderId="22" xfId="0" applyNumberFormat="1" applyFont="1" applyFill="1" applyBorder="1" applyAlignment="1">
      <alignment vertical="justify" wrapText="1"/>
    </xf>
    <xf numFmtId="0" fontId="3" fillId="0" borderId="0" xfId="0" applyFont="1" applyFill="1" applyAlignment="1">
      <alignment horizontal="justify" vertical="top" wrapText="1"/>
    </xf>
    <xf numFmtId="0" fontId="33" fillId="0" borderId="0" xfId="0" applyFont="1" applyFill="1" applyAlignment="1">
      <alignment horizontal="justify" vertical="center"/>
    </xf>
    <xf numFmtId="0" fontId="33"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center"/>
    </xf>
    <xf numFmtId="0" fontId="2" fillId="0" borderId="10" xfId="0" applyFont="1" applyFill="1" applyBorder="1" applyAlignment="1">
      <alignment horizontal="center" vertical="top"/>
    </xf>
    <xf numFmtId="0" fontId="3" fillId="0" borderId="0" xfId="0" applyNumberFormat="1" applyFont="1" applyFill="1" applyAlignment="1">
      <alignment horizontal="justify" vertical="top" wrapText="1"/>
    </xf>
    <xf numFmtId="15" fontId="39" fillId="0" borderId="0" xfId="0" applyNumberFormat="1" applyFont="1" applyFill="1" applyAlignment="1">
      <alignment horizontal="center"/>
    </xf>
    <xf numFmtId="0" fontId="39" fillId="0" borderId="0" xfId="0" applyFont="1" applyFill="1" applyAlignment="1">
      <alignment horizontal="center"/>
    </xf>
    <xf numFmtId="0" fontId="37"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3" fillId="0" borderId="0" xfId="0" applyFont="1" applyFill="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horizontal="justify" vertical="center" wrapText="1"/>
    </xf>
    <xf numFmtId="0" fontId="2" fillId="0" borderId="0" xfId="0" applyFont="1" applyFill="1" applyAlignment="1">
      <alignment horizontal="left"/>
    </xf>
    <xf numFmtId="0" fontId="2" fillId="0" borderId="0" xfId="0" applyFont="1" applyFill="1" applyBorder="1" applyAlignment="1">
      <alignment horizontal="center"/>
    </xf>
    <xf numFmtId="0" fontId="2" fillId="0" borderId="0" xfId="0" applyFont="1" applyFill="1" applyBorder="1" applyAlignment="1" quotePrefix="1">
      <alignment horizontal="center"/>
    </xf>
    <xf numFmtId="0" fontId="3" fillId="0" borderId="0" xfId="0" applyFont="1" applyFill="1" applyAlignment="1">
      <alignment horizontal="justify" vertical="justify" wrapText="1"/>
    </xf>
    <xf numFmtId="0" fontId="0" fillId="0" borderId="0" xfId="0" applyAlignment="1">
      <alignment wrapText="1"/>
    </xf>
    <xf numFmtId="0" fontId="2" fillId="0" borderId="0" xfId="0" applyFont="1" applyAlignment="1">
      <alignment horizontal="left"/>
    </xf>
    <xf numFmtId="0" fontId="2" fillId="0" borderId="0" xfId="0" applyFont="1" applyAlignment="1" quotePrefix="1">
      <alignment horizontal="left"/>
    </xf>
    <xf numFmtId="0" fontId="3" fillId="0" borderId="0" xfId="0" applyFont="1" applyAlignment="1">
      <alignment horizontal="left" vertical="center" wrapText="1"/>
    </xf>
    <xf numFmtId="0" fontId="9" fillId="0" borderId="0" xfId="0" applyFont="1" applyAlignment="1">
      <alignment horizontal="center"/>
    </xf>
    <xf numFmtId="0" fontId="0" fillId="0" borderId="0" xfId="0" applyAlignment="1">
      <alignment horizontal="justify" vertical="top" wrapText="1"/>
    </xf>
    <xf numFmtId="0" fontId="3" fillId="0" borderId="0" xfId="0" applyFont="1" applyFill="1" applyAlignment="1" quotePrefix="1">
      <alignment horizontal="justify" vertical="top" wrapText="1"/>
    </xf>
    <xf numFmtId="0" fontId="3" fillId="0" borderId="0" xfId="0" applyFont="1" applyFill="1" applyAlignment="1">
      <alignment horizontal="center" vertical="top"/>
    </xf>
    <xf numFmtId="0" fontId="3" fillId="0" borderId="0" xfId="0" applyFont="1" applyFill="1" applyAlignment="1">
      <alignment vertical="top" wrapText="1"/>
    </xf>
    <xf numFmtId="0" fontId="2" fillId="0" borderId="0" xfId="0" applyFont="1" applyFill="1" applyAlignment="1">
      <alignment horizontal="center" wrapText="1"/>
    </xf>
    <xf numFmtId="0" fontId="33" fillId="0" borderId="0" xfId="0" applyFont="1" applyFill="1" applyBorder="1" applyAlignment="1">
      <alignment horizontal="center" vertical="top"/>
    </xf>
    <xf numFmtId="0" fontId="3" fillId="0" borderId="13" xfId="0" applyFont="1" applyFill="1" applyBorder="1" applyAlignment="1">
      <alignment horizontal="center" vertical="top"/>
    </xf>
    <xf numFmtId="188" fontId="33" fillId="0" borderId="0" xfId="42" applyNumberFormat="1" applyFont="1" applyFill="1" applyBorder="1" applyAlignment="1">
      <alignment horizontal="right" vertical="top"/>
    </xf>
    <xf numFmtId="188" fontId="33" fillId="0" borderId="0" xfId="42" applyNumberFormat="1" applyFont="1" applyFill="1" applyBorder="1" applyAlignment="1">
      <alignment horizontal="center" vertical="top"/>
    </xf>
    <xf numFmtId="188" fontId="33" fillId="0" borderId="11" xfId="42" applyNumberFormat="1" applyFont="1" applyFill="1" applyBorder="1" applyAlignment="1">
      <alignment horizontal="right" vertical="top"/>
    </xf>
    <xf numFmtId="188" fontId="33" fillId="0" borderId="11" xfId="42" applyNumberFormat="1" applyFont="1" applyFill="1" applyBorder="1" applyAlignment="1">
      <alignment horizontal="center" vertical="top"/>
    </xf>
    <xf numFmtId="0" fontId="3" fillId="0" borderId="0" xfId="0" applyFont="1" applyAlignment="1">
      <alignment horizontal="justify" vertical="top" wrapText="1"/>
    </xf>
    <xf numFmtId="0" fontId="3" fillId="0" borderId="0" xfId="0" applyFont="1" applyAlignment="1">
      <alignment horizontal="left" wrapText="1"/>
    </xf>
    <xf numFmtId="0" fontId="3" fillId="0" borderId="0" xfId="0" applyFont="1" applyAlignment="1">
      <alignment horizontal="justify" wrapText="1"/>
    </xf>
    <xf numFmtId="0" fontId="3" fillId="0" borderId="0" xfId="0" applyFont="1" applyFill="1" applyBorder="1" applyAlignment="1">
      <alignment horizontal="center" vertical="top"/>
    </xf>
    <xf numFmtId="0" fontId="3" fillId="0" borderId="0" xfId="0" applyFont="1" applyFill="1" applyAlignment="1">
      <alignment horizontal="justify" vertical="top"/>
    </xf>
    <xf numFmtId="0" fontId="3" fillId="0" borderId="0" xfId="0" applyFont="1" applyAlignment="1">
      <alignment vertical="top" wrapText="1"/>
    </xf>
    <xf numFmtId="0" fontId="3" fillId="0" borderId="0" xfId="0" applyFont="1" applyFill="1" applyAlignment="1">
      <alignment horizontal="left" vertical="justify" wrapText="1"/>
    </xf>
    <xf numFmtId="0" fontId="3" fillId="0" borderId="0" xfId="0" applyFont="1" applyFill="1" applyAlignment="1">
      <alignment horizontal="center" vertical="justify" wrapText="1"/>
    </xf>
    <xf numFmtId="0" fontId="11" fillId="0" borderId="0" xfId="0" applyFont="1" applyFill="1" applyAlignment="1">
      <alignment vertical="top" wrapText="1"/>
    </xf>
    <xf numFmtId="0" fontId="0" fillId="0" borderId="0" xfId="0" applyFont="1" applyFill="1" applyAlignment="1">
      <alignment wrapText="1"/>
    </xf>
    <xf numFmtId="0" fontId="3" fillId="0" borderId="0" xfId="0" applyFont="1" applyFill="1" applyAlignment="1">
      <alignment horizontal="left" vertical="top" wrapText="1"/>
    </xf>
    <xf numFmtId="0" fontId="3" fillId="0" borderId="0" xfId="0" applyFont="1" applyFill="1" applyAlignment="1">
      <alignment wrapText="1"/>
    </xf>
    <xf numFmtId="0" fontId="0" fillId="0" borderId="0" xfId="0" applyFont="1" applyFill="1" applyAlignment="1">
      <alignment vertical="top" wrapText="1"/>
    </xf>
    <xf numFmtId="0" fontId="5" fillId="0" borderId="0" xfId="0" applyFont="1" applyFill="1" applyAlignment="1">
      <alignment horizontal="justify" vertical="top" wrapText="1"/>
    </xf>
    <xf numFmtId="0" fontId="3" fillId="0" borderId="0" xfId="0" applyFont="1" applyFill="1" applyAlignment="1">
      <alignment/>
    </xf>
    <xf numFmtId="0" fontId="3" fillId="0" borderId="0" xfId="0" applyFont="1"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1:I22"/>
  <sheetViews>
    <sheetView tabSelected="1" view="pageBreakPreview" zoomScaleSheetLayoutView="100" workbookViewId="0" topLeftCell="A1">
      <selection activeCell="A1" sqref="A1"/>
    </sheetView>
  </sheetViews>
  <sheetFormatPr defaultColWidth="9.140625" defaultRowHeight="12.75"/>
  <cols>
    <col min="1" max="5" width="9.140625" style="285" customWidth="1"/>
    <col min="6" max="6" width="12.00390625" style="285" bestFit="1" customWidth="1"/>
    <col min="7" max="16384" width="9.140625" style="285" customWidth="1"/>
  </cols>
  <sheetData>
    <row r="11" spans="1:9" ht="20.25">
      <c r="A11" s="342" t="s">
        <v>389</v>
      </c>
      <c r="B11" s="342"/>
      <c r="C11" s="342"/>
      <c r="D11" s="342"/>
      <c r="E11" s="342"/>
      <c r="F11" s="342"/>
      <c r="G11" s="342"/>
      <c r="H11" s="342"/>
      <c r="I11" s="342"/>
    </row>
    <row r="12" spans="1:9" ht="12.75">
      <c r="A12" s="343" t="s">
        <v>390</v>
      </c>
      <c r="B12" s="343"/>
      <c r="C12" s="343"/>
      <c r="D12" s="343"/>
      <c r="E12" s="343"/>
      <c r="F12" s="343"/>
      <c r="G12" s="343"/>
      <c r="H12" s="343"/>
      <c r="I12" s="343"/>
    </row>
    <row r="13" spans="1:9" ht="12.75">
      <c r="A13" s="344" t="s">
        <v>108</v>
      </c>
      <c r="B13" s="344"/>
      <c r="C13" s="344"/>
      <c r="D13" s="344"/>
      <c r="E13" s="344"/>
      <c r="F13" s="344"/>
      <c r="G13" s="344"/>
      <c r="H13" s="344"/>
      <c r="I13" s="344"/>
    </row>
    <row r="14" ht="12.75">
      <c r="F14" s="286"/>
    </row>
    <row r="16" ht="12.75">
      <c r="F16" s="287"/>
    </row>
    <row r="21" spans="1:9" ht="15.75">
      <c r="A21" s="341" t="s">
        <v>388</v>
      </c>
      <c r="B21" s="341"/>
      <c r="C21" s="341"/>
      <c r="D21" s="341"/>
      <c r="E21" s="341"/>
      <c r="F21" s="341"/>
      <c r="G21" s="341"/>
      <c r="H21" s="341"/>
      <c r="I21" s="341"/>
    </row>
    <row r="22" spans="1:9" ht="15.75">
      <c r="A22" s="340" t="s">
        <v>371</v>
      </c>
      <c r="B22" s="341"/>
      <c r="C22" s="341"/>
      <c r="D22" s="341"/>
      <c r="E22" s="341"/>
      <c r="F22" s="341"/>
      <c r="G22" s="341"/>
      <c r="H22" s="341"/>
      <c r="I22" s="341"/>
    </row>
  </sheetData>
  <mergeCells count="5">
    <mergeCell ref="A22:I22"/>
    <mergeCell ref="A11:I11"/>
    <mergeCell ref="A12:I12"/>
    <mergeCell ref="A13:I13"/>
    <mergeCell ref="A21:I2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2"/>
  <sheetViews>
    <sheetView view="pageBreakPreview" zoomScale="60" zoomScaleNormal="85" zoomScalePageLayoutView="0" workbookViewId="0" topLeftCell="A16">
      <selection activeCell="H30" sqref="H30"/>
    </sheetView>
  </sheetViews>
  <sheetFormatPr defaultColWidth="9.140625" defaultRowHeight="12.75"/>
  <cols>
    <col min="1" max="2" width="9.140625" style="58" customWidth="1"/>
    <col min="3" max="3" width="50.421875" style="58" customWidth="1"/>
    <col min="4" max="4" width="16.7109375" style="251" bestFit="1" customWidth="1"/>
    <col min="5" max="5" width="10.140625" style="58" bestFit="1" customWidth="1"/>
    <col min="6" max="6" width="18.00390625" style="150" bestFit="1" customWidth="1"/>
    <col min="7" max="7" width="9.140625" style="58" customWidth="1"/>
    <col min="8" max="8" width="15.8515625" style="251" bestFit="1" customWidth="1"/>
    <col min="9" max="9" width="9.7109375" style="58" bestFit="1" customWidth="1"/>
    <col min="10" max="10" width="15.57421875" style="150" bestFit="1" customWidth="1"/>
    <col min="11" max="11" width="11.00390625" style="58" bestFit="1" customWidth="1"/>
    <col min="12" max="16384" width="9.140625" style="58" customWidth="1"/>
  </cols>
  <sheetData>
    <row r="1" spans="1:10" ht="15.75">
      <c r="A1" s="348" t="s">
        <v>9</v>
      </c>
      <c r="B1" s="348"/>
      <c r="C1" s="348"/>
      <c r="D1" s="348"/>
      <c r="E1" s="348"/>
      <c r="F1" s="348"/>
      <c r="G1" s="348"/>
      <c r="H1" s="348"/>
      <c r="I1" s="348"/>
      <c r="J1" s="348"/>
    </row>
    <row r="2" spans="1:10" ht="15.75">
      <c r="A2" s="348" t="s">
        <v>108</v>
      </c>
      <c r="B2" s="348"/>
      <c r="C2" s="348"/>
      <c r="D2" s="348"/>
      <c r="E2" s="348"/>
      <c r="F2" s="348"/>
      <c r="G2" s="348"/>
      <c r="H2" s="348"/>
      <c r="I2" s="348"/>
      <c r="J2" s="348"/>
    </row>
    <row r="3" spans="1:10" ht="15.75">
      <c r="A3" s="348" t="s">
        <v>238</v>
      </c>
      <c r="B3" s="348"/>
      <c r="C3" s="348"/>
      <c r="D3" s="348"/>
      <c r="E3" s="348"/>
      <c r="F3" s="348"/>
      <c r="G3" s="348"/>
      <c r="H3" s="348"/>
      <c r="I3" s="348"/>
      <c r="J3" s="348"/>
    </row>
    <row r="4" spans="1:10" ht="15.75">
      <c r="A4" s="348" t="s">
        <v>363</v>
      </c>
      <c r="B4" s="348"/>
      <c r="C4" s="348"/>
      <c r="D4" s="348"/>
      <c r="E4" s="348"/>
      <c r="F4" s="348"/>
      <c r="G4" s="348"/>
      <c r="H4" s="348"/>
      <c r="I4" s="348"/>
      <c r="J4" s="348"/>
    </row>
    <row r="5" spans="1:10" ht="15.75">
      <c r="A5" s="104"/>
      <c r="B5" s="104"/>
      <c r="C5" s="104"/>
      <c r="D5" s="229"/>
      <c r="E5" s="104"/>
      <c r="F5" s="104"/>
      <c r="G5" s="104"/>
      <c r="H5" s="229"/>
      <c r="I5" s="104"/>
      <c r="J5" s="104"/>
    </row>
    <row r="6" spans="1:10" ht="15.75">
      <c r="A6" s="125"/>
      <c r="B6" s="125"/>
      <c r="C6" s="125"/>
      <c r="D6" s="230"/>
      <c r="E6" s="125"/>
      <c r="F6" s="125"/>
      <c r="G6" s="125"/>
      <c r="H6" s="230"/>
      <c r="I6" s="125"/>
      <c r="J6" s="125"/>
    </row>
    <row r="7" spans="1:10" ht="15.75">
      <c r="A7" s="81"/>
      <c r="B7" s="81"/>
      <c r="C7" s="81"/>
      <c r="D7" s="349" t="s">
        <v>107</v>
      </c>
      <c r="E7" s="349"/>
      <c r="F7" s="349"/>
      <c r="G7" s="126"/>
      <c r="H7" s="349" t="s">
        <v>182</v>
      </c>
      <c r="I7" s="350"/>
      <c r="J7" s="350"/>
    </row>
    <row r="8" spans="1:10" ht="15.75">
      <c r="A8" s="81"/>
      <c r="B8" s="81"/>
      <c r="C8" s="81"/>
      <c r="E8" s="35"/>
      <c r="F8" s="35" t="s">
        <v>120</v>
      </c>
      <c r="G8" s="35"/>
      <c r="H8" s="231"/>
      <c r="I8" s="127"/>
      <c r="J8" s="127"/>
    </row>
    <row r="9" spans="1:10" ht="15.75">
      <c r="A9" s="81"/>
      <c r="B9" s="81"/>
      <c r="C9" s="128"/>
      <c r="D9" s="232" t="s">
        <v>121</v>
      </c>
      <c r="E9" s="35"/>
      <c r="F9" s="35" t="s">
        <v>105</v>
      </c>
      <c r="G9" s="35"/>
      <c r="H9" s="232" t="s">
        <v>43</v>
      </c>
      <c r="I9" s="35"/>
      <c r="J9" s="35" t="s">
        <v>44</v>
      </c>
    </row>
    <row r="10" spans="1:10" ht="15.75">
      <c r="A10" s="81"/>
      <c r="B10" s="81"/>
      <c r="C10" s="128"/>
      <c r="D10" s="232" t="s">
        <v>103</v>
      </c>
      <c r="E10" s="35"/>
      <c r="F10" s="35" t="s">
        <v>103</v>
      </c>
      <c r="G10" s="35"/>
      <c r="H10" s="232" t="s">
        <v>106</v>
      </c>
      <c r="I10" s="35"/>
      <c r="J10" s="35" t="s">
        <v>106</v>
      </c>
    </row>
    <row r="11" spans="1:10" ht="15.75">
      <c r="A11" s="81"/>
      <c r="B11" s="81"/>
      <c r="C11" s="35"/>
      <c r="D11" s="233" t="s">
        <v>364</v>
      </c>
      <c r="E11" s="127"/>
      <c r="F11" s="35" t="s">
        <v>183</v>
      </c>
      <c r="G11" s="129"/>
      <c r="H11" s="233" t="s">
        <v>364</v>
      </c>
      <c r="I11" s="127"/>
      <c r="J11" s="35" t="s">
        <v>183</v>
      </c>
    </row>
    <row r="12" spans="1:10" ht="15.75">
      <c r="A12" s="81"/>
      <c r="B12" s="81"/>
      <c r="C12" s="78"/>
      <c r="D12" s="255" t="s">
        <v>102</v>
      </c>
      <c r="E12" s="127"/>
      <c r="F12" s="128" t="s">
        <v>102</v>
      </c>
      <c r="G12" s="129"/>
      <c r="H12" s="232" t="s">
        <v>102</v>
      </c>
      <c r="I12" s="127"/>
      <c r="J12" s="128" t="s">
        <v>104</v>
      </c>
    </row>
    <row r="13" spans="1:10" ht="15.75">
      <c r="A13" s="79"/>
      <c r="B13" s="79"/>
      <c r="C13" s="37"/>
      <c r="D13" s="234" t="s">
        <v>0</v>
      </c>
      <c r="E13" s="37"/>
      <c r="F13" s="37" t="s">
        <v>0</v>
      </c>
      <c r="G13" s="130"/>
      <c r="H13" s="234" t="s">
        <v>0</v>
      </c>
      <c r="I13" s="37"/>
      <c r="J13" s="37" t="s">
        <v>0</v>
      </c>
    </row>
    <row r="14" spans="1:10" ht="15.75">
      <c r="A14" s="2"/>
      <c r="B14" s="2"/>
      <c r="C14" s="2"/>
      <c r="D14" s="233"/>
      <c r="E14" s="35"/>
      <c r="F14" s="35"/>
      <c r="G14" s="35"/>
      <c r="H14" s="233"/>
      <c r="I14" s="81"/>
      <c r="J14" s="35"/>
    </row>
    <row r="15" spans="1:10" ht="15.75">
      <c r="A15" s="81" t="s">
        <v>1</v>
      </c>
      <c r="B15" s="81"/>
      <c r="C15" s="81"/>
      <c r="D15" s="235">
        <f>+H15-12091</f>
        <v>3851</v>
      </c>
      <c r="E15" s="131"/>
      <c r="F15" s="42">
        <v>4360</v>
      </c>
      <c r="G15" s="131"/>
      <c r="H15" s="235">
        <v>15942</v>
      </c>
      <c r="I15" s="42"/>
      <c r="J15" s="42">
        <v>17486</v>
      </c>
    </row>
    <row r="16" spans="1:10" ht="15.75">
      <c r="A16" s="81"/>
      <c r="B16" s="81"/>
      <c r="C16" s="81"/>
      <c r="D16" s="235"/>
      <c r="E16" s="131"/>
      <c r="F16" s="42"/>
      <c r="G16" s="131"/>
      <c r="H16" s="235"/>
      <c r="I16" s="42"/>
      <c r="J16" s="42"/>
    </row>
    <row r="17" spans="1:10" ht="15.75">
      <c r="A17" s="2" t="s">
        <v>2</v>
      </c>
      <c r="B17" s="2"/>
      <c r="C17" s="2"/>
      <c r="D17" s="235">
        <f>+H17+10567</f>
        <v>-3911</v>
      </c>
      <c r="E17" s="2"/>
      <c r="F17" s="42">
        <v>-4110</v>
      </c>
      <c r="G17" s="131"/>
      <c r="H17" s="235">
        <f>H21-H19-H15</f>
        <v>-14478</v>
      </c>
      <c r="I17" s="42"/>
      <c r="J17" s="42">
        <v>-16021</v>
      </c>
    </row>
    <row r="18" spans="1:10" ht="15.75">
      <c r="A18" s="2"/>
      <c r="B18" s="2"/>
      <c r="C18" s="2"/>
      <c r="D18" s="235"/>
      <c r="E18" s="2"/>
      <c r="F18" s="42"/>
      <c r="G18" s="131"/>
      <c r="H18" s="235"/>
      <c r="I18" s="42"/>
      <c r="J18" s="42"/>
    </row>
    <row r="19" spans="1:10" ht="15.75">
      <c r="A19" s="2" t="s">
        <v>84</v>
      </c>
      <c r="B19" s="2"/>
      <c r="C19" s="2"/>
      <c r="D19" s="256">
        <f>+H19-126</f>
        <v>98</v>
      </c>
      <c r="E19" s="2"/>
      <c r="F19" s="132">
        <v>20</v>
      </c>
      <c r="G19" s="131"/>
      <c r="H19" s="236">
        <v>224</v>
      </c>
      <c r="I19" s="42"/>
      <c r="J19" s="132">
        <v>342</v>
      </c>
    </row>
    <row r="20" spans="1:10" ht="15.75">
      <c r="A20" s="2"/>
      <c r="B20" s="2"/>
      <c r="C20" s="2"/>
      <c r="D20" s="237"/>
      <c r="E20" s="2"/>
      <c r="F20" s="101"/>
      <c r="G20" s="131"/>
      <c r="H20" s="237"/>
      <c r="I20" s="42"/>
      <c r="J20" s="101"/>
    </row>
    <row r="21" spans="1:10" ht="15.75">
      <c r="A21" s="11" t="s">
        <v>3</v>
      </c>
      <c r="B21" s="2"/>
      <c r="C21" s="2"/>
      <c r="D21" s="235">
        <f>SUM(D15:D19)</f>
        <v>38</v>
      </c>
      <c r="E21" s="97"/>
      <c r="F21" s="42">
        <f>SUM(F15:F19)</f>
        <v>270</v>
      </c>
      <c r="G21" s="131"/>
      <c r="H21" s="235">
        <v>1688</v>
      </c>
      <c r="I21" s="42"/>
      <c r="J21" s="42">
        <f>SUM(J15:J19)</f>
        <v>1807</v>
      </c>
    </row>
    <row r="22" spans="1:10" ht="15.75">
      <c r="A22" s="11"/>
      <c r="B22" s="2"/>
      <c r="C22" s="2"/>
      <c r="D22" s="235"/>
      <c r="E22" s="2"/>
      <c r="F22" s="42"/>
      <c r="G22" s="131"/>
      <c r="H22" s="235"/>
      <c r="I22" s="42"/>
      <c r="J22" s="42"/>
    </row>
    <row r="23" spans="1:10" ht="15.75">
      <c r="A23" s="2" t="s">
        <v>4</v>
      </c>
      <c r="B23" s="2"/>
      <c r="C23" s="2"/>
      <c r="D23" s="235">
        <f>+H23-132</f>
        <v>49</v>
      </c>
      <c r="E23" s="2"/>
      <c r="F23" s="42">
        <v>48</v>
      </c>
      <c r="G23" s="131"/>
      <c r="H23" s="235">
        <v>181</v>
      </c>
      <c r="I23" s="42"/>
      <c r="J23" s="42">
        <v>169</v>
      </c>
    </row>
    <row r="24" spans="1:10" ht="15.75">
      <c r="A24" s="2"/>
      <c r="B24" s="2"/>
      <c r="C24" s="2"/>
      <c r="D24" s="235"/>
      <c r="E24" s="2"/>
      <c r="F24" s="42"/>
      <c r="G24" s="131"/>
      <c r="H24" s="235"/>
      <c r="I24" s="42"/>
      <c r="J24" s="42"/>
    </row>
    <row r="25" spans="1:11" ht="15.75">
      <c r="A25" s="2" t="s">
        <v>5</v>
      </c>
      <c r="B25" s="2"/>
      <c r="C25" s="2"/>
      <c r="D25" s="235">
        <f>+H25+28</f>
        <v>-3</v>
      </c>
      <c r="E25" s="81"/>
      <c r="F25" s="42">
        <v>-15</v>
      </c>
      <c r="G25" s="131"/>
      <c r="H25" s="235">
        <v>-31</v>
      </c>
      <c r="I25" s="42"/>
      <c r="J25" s="42">
        <v>-68</v>
      </c>
      <c r="K25" s="66"/>
    </row>
    <row r="26" spans="1:11" ht="15.75">
      <c r="A26" s="2"/>
      <c r="B26" s="2"/>
      <c r="C26" s="2"/>
      <c r="D26" s="236"/>
      <c r="E26" s="81"/>
      <c r="F26" s="113"/>
      <c r="G26" s="131"/>
      <c r="H26" s="236"/>
      <c r="I26" s="42"/>
      <c r="J26" s="113"/>
      <c r="K26" s="66"/>
    </row>
    <row r="27" spans="1:10" ht="15.75">
      <c r="A27" s="2"/>
      <c r="B27" s="2"/>
      <c r="C27" s="2"/>
      <c r="D27" s="235"/>
      <c r="E27" s="2"/>
      <c r="F27" s="42"/>
      <c r="G27" s="131"/>
      <c r="H27" s="235"/>
      <c r="I27" s="42"/>
      <c r="J27" s="42"/>
    </row>
    <row r="28" spans="1:11" ht="15.75">
      <c r="A28" s="11" t="s">
        <v>6</v>
      </c>
      <c r="B28" s="2"/>
      <c r="C28" s="2"/>
      <c r="D28" s="235">
        <f>SUM(D21:D25)</f>
        <v>84</v>
      </c>
      <c r="E28" s="97"/>
      <c r="F28" s="42">
        <f>SUM(F20:F27)</f>
        <v>303</v>
      </c>
      <c r="G28" s="131"/>
      <c r="H28" s="235">
        <f>SUM(H21:H25)</f>
        <v>1838</v>
      </c>
      <c r="I28" s="42"/>
      <c r="J28" s="42">
        <f>SUM(J20:J27)</f>
        <v>1908</v>
      </c>
      <c r="K28" s="198"/>
    </row>
    <row r="29" spans="1:10" ht="15.75">
      <c r="A29" s="11"/>
      <c r="B29" s="2"/>
      <c r="C29" s="2"/>
      <c r="D29" s="235"/>
      <c r="E29" s="2"/>
      <c r="F29" s="42"/>
      <c r="G29" s="131"/>
      <c r="H29" s="235"/>
      <c r="I29" s="42"/>
      <c r="J29" s="42"/>
    </row>
    <row r="30" spans="1:10" ht="15.75">
      <c r="A30" s="2" t="s">
        <v>244</v>
      </c>
      <c r="B30" s="2"/>
      <c r="C30" s="2"/>
      <c r="D30" s="236">
        <f>+H30+540</f>
        <v>-286</v>
      </c>
      <c r="E30" s="2"/>
      <c r="F30" s="113">
        <v>-19</v>
      </c>
      <c r="G30" s="131"/>
      <c r="H30" s="236">
        <v>-826</v>
      </c>
      <c r="I30" s="42"/>
      <c r="J30" s="113">
        <v>-884</v>
      </c>
    </row>
    <row r="31" spans="1:10" ht="15.75">
      <c r="A31" s="2"/>
      <c r="B31" s="2"/>
      <c r="C31" s="2"/>
      <c r="D31" s="235"/>
      <c r="E31" s="81"/>
      <c r="F31" s="42"/>
      <c r="G31" s="131"/>
      <c r="H31" s="235"/>
      <c r="I31" s="42"/>
      <c r="J31" s="42"/>
    </row>
    <row r="32" spans="1:10" ht="16.5" thickBot="1">
      <c r="A32" s="11" t="s">
        <v>402</v>
      </c>
      <c r="B32" s="2"/>
      <c r="C32" s="2"/>
      <c r="D32" s="238">
        <f>SUM(D28:D30)</f>
        <v>-202</v>
      </c>
      <c r="E32" s="42"/>
      <c r="F32" s="39">
        <f>SUM(F28:F30)</f>
        <v>284</v>
      </c>
      <c r="G32" s="42"/>
      <c r="H32" s="238">
        <f>SUM(H28:H30)</f>
        <v>1012</v>
      </c>
      <c r="I32" s="42"/>
      <c r="J32" s="39">
        <f>SUM(J28:J30)</f>
        <v>1024</v>
      </c>
    </row>
    <row r="33" spans="1:10" ht="16.5" thickTop="1">
      <c r="A33" s="38"/>
      <c r="B33" s="38"/>
      <c r="C33" s="38"/>
      <c r="D33" s="239"/>
      <c r="E33" s="131"/>
      <c r="F33" s="135"/>
      <c r="G33" s="131"/>
      <c r="H33" s="239"/>
      <c r="I33" s="131"/>
      <c r="J33" s="135"/>
    </row>
    <row r="34" spans="1:10" ht="15.75">
      <c r="A34" s="38"/>
      <c r="B34" s="38"/>
      <c r="C34" s="38"/>
      <c r="D34" s="239"/>
      <c r="E34" s="131"/>
      <c r="F34" s="135"/>
      <c r="G34" s="131"/>
      <c r="H34" s="239"/>
      <c r="I34" s="131"/>
      <c r="J34" s="135"/>
    </row>
    <row r="35" spans="1:10" ht="15.75">
      <c r="A35" s="136" t="s">
        <v>403</v>
      </c>
      <c r="B35" s="137"/>
      <c r="C35" s="137"/>
      <c r="D35" s="240"/>
      <c r="E35" s="138"/>
      <c r="F35" s="139"/>
      <c r="G35" s="140"/>
      <c r="H35" s="240"/>
      <c r="I35" s="140"/>
      <c r="J35" s="139"/>
    </row>
    <row r="36" spans="1:10" ht="15.75">
      <c r="A36" s="136"/>
      <c r="B36" s="137"/>
      <c r="C36" s="137"/>
      <c r="D36" s="240"/>
      <c r="E36" s="138"/>
      <c r="F36" s="139"/>
      <c r="G36" s="140"/>
      <c r="H36" s="240"/>
      <c r="I36" s="140"/>
      <c r="J36" s="139"/>
    </row>
    <row r="37" spans="1:10" ht="15.75">
      <c r="A37" s="137" t="s">
        <v>245</v>
      </c>
      <c r="B37" s="2"/>
      <c r="C37" s="137"/>
      <c r="D37" s="241">
        <f>D41-D39</f>
        <v>-186</v>
      </c>
      <c r="E37" s="141"/>
      <c r="F37" s="142">
        <v>334</v>
      </c>
      <c r="G37" s="140"/>
      <c r="H37" s="241">
        <f>H41-H39</f>
        <v>1057</v>
      </c>
      <c r="I37" s="140"/>
      <c r="J37" s="142">
        <v>1058</v>
      </c>
    </row>
    <row r="38" spans="1:10" ht="15.75">
      <c r="A38" s="137"/>
      <c r="B38" s="2"/>
      <c r="C38" s="137"/>
      <c r="D38" s="241"/>
      <c r="E38" s="141"/>
      <c r="F38" s="142"/>
      <c r="G38" s="140"/>
      <c r="H38" s="241"/>
      <c r="I38" s="140"/>
      <c r="J38" s="142"/>
    </row>
    <row r="39" spans="1:10" ht="15.75">
      <c r="A39" s="143" t="s">
        <v>86</v>
      </c>
      <c r="B39" s="2"/>
      <c r="C39" s="143"/>
      <c r="D39" s="242">
        <f>+H39+29</f>
        <v>-16</v>
      </c>
      <c r="E39" s="2"/>
      <c r="F39" s="133">
        <v>-50</v>
      </c>
      <c r="G39" s="131"/>
      <c r="H39" s="242">
        <v>-45</v>
      </c>
      <c r="I39" s="42"/>
      <c r="J39" s="133">
        <v>-34</v>
      </c>
    </row>
    <row r="40" spans="1:10" ht="15.75">
      <c r="A40" s="143"/>
      <c r="B40" s="2"/>
      <c r="C40" s="143"/>
      <c r="D40" s="237"/>
      <c r="E40" s="81"/>
      <c r="F40" s="101"/>
      <c r="G40" s="131"/>
      <c r="H40" s="237"/>
      <c r="I40" s="42"/>
      <c r="J40" s="101"/>
    </row>
    <row r="41" spans="1:10" ht="16.5" thickBot="1">
      <c r="A41" s="144"/>
      <c r="B41" s="143"/>
      <c r="C41" s="143"/>
      <c r="D41" s="243">
        <f>D32</f>
        <v>-202</v>
      </c>
      <c r="E41" s="134"/>
      <c r="F41" s="145">
        <f>SUM(F37:F40)</f>
        <v>284</v>
      </c>
      <c r="G41" s="131"/>
      <c r="H41" s="243">
        <f>H32</f>
        <v>1012</v>
      </c>
      <c r="I41" s="42"/>
      <c r="J41" s="145">
        <f>SUM(J37:J40)</f>
        <v>1024</v>
      </c>
    </row>
    <row r="42" spans="1:10" ht="16.5" thickTop="1">
      <c r="A42" s="38"/>
      <c r="B42" s="38"/>
      <c r="C42" s="38"/>
      <c r="D42" s="245"/>
      <c r="E42" s="131"/>
      <c r="F42" s="131"/>
      <c r="G42" s="131"/>
      <c r="H42" s="244"/>
      <c r="I42" s="134"/>
      <c r="J42" s="134"/>
    </row>
    <row r="43" spans="1:10" ht="15.75">
      <c r="A43" s="38"/>
      <c r="B43" s="38"/>
      <c r="C43" s="38"/>
      <c r="D43" s="245"/>
      <c r="E43" s="131"/>
      <c r="F43" s="254"/>
      <c r="G43" s="131"/>
      <c r="H43" s="244"/>
      <c r="I43" s="134"/>
      <c r="J43" s="134"/>
    </row>
    <row r="44" spans="1:10" ht="15.75">
      <c r="A44" s="38"/>
      <c r="B44" s="38"/>
      <c r="C44" s="38"/>
      <c r="D44" s="245"/>
      <c r="E44" s="131"/>
      <c r="F44" s="131"/>
      <c r="G44" s="131"/>
      <c r="H44" s="244"/>
      <c r="I44" s="134"/>
      <c r="J44" s="134"/>
    </row>
    <row r="45" spans="1:10" ht="15.75">
      <c r="A45" s="38"/>
      <c r="B45" s="38"/>
      <c r="C45" s="38"/>
      <c r="D45" s="239"/>
      <c r="E45" s="131"/>
      <c r="F45" s="135"/>
      <c r="G45" s="131"/>
      <c r="H45" s="245"/>
      <c r="I45" s="131"/>
      <c r="J45" s="131"/>
    </row>
    <row r="46" spans="1:10" ht="15.75">
      <c r="A46" s="2"/>
      <c r="B46" s="2"/>
      <c r="C46" s="2"/>
      <c r="D46" s="246"/>
      <c r="E46" s="81"/>
      <c r="F46" s="81"/>
      <c r="G46" s="81"/>
      <c r="H46" s="246"/>
      <c r="I46" s="81"/>
      <c r="J46" s="81"/>
    </row>
    <row r="47" spans="1:10" ht="15.75">
      <c r="A47" s="38" t="s">
        <v>81</v>
      </c>
      <c r="B47" s="38"/>
      <c r="C47" s="38"/>
      <c r="D47" s="245">
        <v>252000</v>
      </c>
      <c r="E47" s="131"/>
      <c r="F47" s="131">
        <v>252000</v>
      </c>
      <c r="G47" s="131"/>
      <c r="H47" s="247">
        <v>252000</v>
      </c>
      <c r="I47" s="131"/>
      <c r="J47" s="112">
        <v>252000</v>
      </c>
    </row>
    <row r="48" spans="1:10" ht="15.75">
      <c r="A48" s="38"/>
      <c r="B48" s="38"/>
      <c r="C48" s="38"/>
      <c r="D48" s="245"/>
      <c r="E48" s="131"/>
      <c r="F48" s="131"/>
      <c r="G48" s="131"/>
      <c r="H48" s="247"/>
      <c r="I48" s="131"/>
      <c r="J48" s="112"/>
    </row>
    <row r="49" spans="1:10" ht="15.75">
      <c r="A49" s="38" t="s">
        <v>58</v>
      </c>
      <c r="B49" s="38"/>
      <c r="C49" s="38"/>
      <c r="D49" s="245">
        <v>252000</v>
      </c>
      <c r="E49" s="131"/>
      <c r="F49" s="131">
        <v>252000</v>
      </c>
      <c r="G49" s="131"/>
      <c r="H49" s="247">
        <v>252000</v>
      </c>
      <c r="I49" s="131"/>
      <c r="J49" s="112">
        <v>252000</v>
      </c>
    </row>
    <row r="50" spans="1:10" ht="15.75">
      <c r="A50" s="2"/>
      <c r="B50" s="2"/>
      <c r="C50" s="2"/>
      <c r="D50" s="246"/>
      <c r="E50" s="81"/>
      <c r="F50" s="81"/>
      <c r="G50" s="81"/>
      <c r="H50" s="247"/>
      <c r="I50" s="81"/>
      <c r="J50" s="112"/>
    </row>
    <row r="51" spans="1:11" ht="15.75">
      <c r="A51" s="13" t="s">
        <v>404</v>
      </c>
      <c r="B51" s="13"/>
      <c r="C51" s="2"/>
      <c r="D51" s="248">
        <f>D37/D47*100</f>
        <v>-0.07380952380952381</v>
      </c>
      <c r="E51" s="124"/>
      <c r="F51" s="248">
        <f>F37/F47*100</f>
        <v>0.13253968253968254</v>
      </c>
      <c r="G51" s="248"/>
      <c r="H51" s="248">
        <f>H37/H47*100</f>
        <v>0.4194444444444444</v>
      </c>
      <c r="I51" s="124"/>
      <c r="J51" s="248">
        <f>J37/J47*100</f>
        <v>0.41984126984126985</v>
      </c>
      <c r="K51" s="253"/>
    </row>
    <row r="52" spans="1:10" ht="15.75">
      <c r="A52" s="13"/>
      <c r="B52" s="13"/>
      <c r="C52" s="2"/>
      <c r="D52" s="248"/>
      <c r="E52" s="124"/>
      <c r="F52" s="124"/>
      <c r="G52" s="147"/>
      <c r="H52" s="248"/>
      <c r="I52" s="124"/>
      <c r="J52" s="124"/>
    </row>
    <row r="53" spans="1:10" ht="15.75">
      <c r="A53" s="2" t="s">
        <v>243</v>
      </c>
      <c r="B53" s="2"/>
      <c r="C53" s="2"/>
      <c r="D53" s="249" t="s">
        <v>8</v>
      </c>
      <c r="E53" s="124"/>
      <c r="F53" s="148" t="s">
        <v>8</v>
      </c>
      <c r="G53" s="124"/>
      <c r="H53" s="249" t="s">
        <v>8</v>
      </c>
      <c r="I53" s="148"/>
      <c r="J53" s="148" t="s">
        <v>8</v>
      </c>
    </row>
    <row r="54" spans="1:10" ht="15.75">
      <c r="A54" s="2"/>
      <c r="B54" s="2"/>
      <c r="C54" s="2"/>
      <c r="D54" s="250"/>
      <c r="E54" s="81"/>
      <c r="F54" s="146"/>
      <c r="G54" s="81"/>
      <c r="H54" s="250"/>
      <c r="I54" s="81"/>
      <c r="J54" s="149"/>
    </row>
    <row r="55" spans="1:10" ht="15.75">
      <c r="A55" s="2"/>
      <c r="B55" s="2"/>
      <c r="C55" s="2"/>
      <c r="D55" s="250"/>
      <c r="E55" s="81"/>
      <c r="F55" s="81"/>
      <c r="G55" s="81"/>
      <c r="H55" s="250"/>
      <c r="I55" s="81"/>
      <c r="J55" s="81"/>
    </row>
    <row r="56" spans="1:10" ht="15.75">
      <c r="A56" s="2"/>
      <c r="B56" s="2"/>
      <c r="C56" s="2"/>
      <c r="D56" s="250"/>
      <c r="E56" s="81"/>
      <c r="F56" s="146"/>
      <c r="G56" s="81"/>
      <c r="H56" s="250"/>
      <c r="I56" s="81"/>
      <c r="J56" s="149"/>
    </row>
    <row r="57" spans="1:10" ht="15">
      <c r="A57" s="345" t="s">
        <v>392</v>
      </c>
      <c r="B57" s="346"/>
      <c r="C57" s="346"/>
      <c r="D57" s="346"/>
      <c r="E57" s="346"/>
      <c r="F57" s="346"/>
      <c r="G57" s="346"/>
      <c r="H57" s="346"/>
      <c r="I57" s="346"/>
      <c r="J57" s="346"/>
    </row>
    <row r="58" spans="1:10" ht="15" customHeight="1">
      <c r="A58" s="347"/>
      <c r="B58" s="347"/>
      <c r="C58" s="347"/>
      <c r="D58" s="347"/>
      <c r="E58" s="347"/>
      <c r="F58" s="347"/>
      <c r="G58" s="347"/>
      <c r="H58" s="347"/>
      <c r="I58" s="347"/>
      <c r="J58" s="347"/>
    </row>
    <row r="62" ht="15.75">
      <c r="K62" s="2" t="s">
        <v>167</v>
      </c>
    </row>
  </sheetData>
  <sheetProtection/>
  <mergeCells count="7">
    <mergeCell ref="A57:J58"/>
    <mergeCell ref="A4:J4"/>
    <mergeCell ref="A1:J1"/>
    <mergeCell ref="A2:J2"/>
    <mergeCell ref="A3:J3"/>
    <mergeCell ref="D7:F7"/>
    <mergeCell ref="H7:J7"/>
  </mergeCells>
  <printOptions/>
  <pageMargins left="0.75" right="0.75" top="1" bottom="1" header="0.5" footer="0.5"/>
  <pageSetup fitToHeight="1" fitToWidth="1" horizontalDpi="600" verticalDpi="600" orientation="portrait" paperSize="9" scale="50" r:id="rId1"/>
  <rowBreaks count="1" manualBreakCount="1">
    <brk id="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785"/>
  <sheetViews>
    <sheetView view="pageBreakPreview" zoomScale="75" zoomScaleNormal="80" zoomScaleSheetLayoutView="75" zoomScalePageLayoutView="0" workbookViewId="0" topLeftCell="A19">
      <selection activeCell="F57" sqref="F57"/>
    </sheetView>
  </sheetViews>
  <sheetFormatPr defaultColWidth="9.140625" defaultRowHeight="12.75"/>
  <cols>
    <col min="1" max="1" width="7.140625" style="58" customWidth="1"/>
    <col min="2" max="3" width="9.140625" style="58" customWidth="1"/>
    <col min="4" max="4" width="20.57421875" style="58" customWidth="1"/>
    <col min="5" max="5" width="9.140625" style="58" customWidth="1"/>
    <col min="6" max="6" width="20.28125" style="251" customWidth="1"/>
    <col min="7" max="8" width="3.57421875" style="58" customWidth="1"/>
    <col min="9" max="9" width="20.28125" style="58" customWidth="1"/>
    <col min="10" max="10" width="12.7109375" style="58" bestFit="1" customWidth="1"/>
    <col min="11" max="11" width="15.7109375" style="58" bestFit="1" customWidth="1"/>
    <col min="13" max="16384" width="9.140625" style="58" customWidth="1"/>
  </cols>
  <sheetData>
    <row r="1" spans="1:11" ht="15.75">
      <c r="A1" s="348" t="s">
        <v>9</v>
      </c>
      <c r="B1" s="348"/>
      <c r="C1" s="348"/>
      <c r="D1" s="348"/>
      <c r="E1" s="348"/>
      <c r="F1" s="348"/>
      <c r="G1" s="348"/>
      <c r="H1" s="348"/>
      <c r="I1" s="348"/>
      <c r="J1" s="103"/>
      <c r="K1" s="36"/>
    </row>
    <row r="2" spans="1:11" ht="15.75">
      <c r="A2" s="348" t="s">
        <v>108</v>
      </c>
      <c r="B2" s="348"/>
      <c r="C2" s="348"/>
      <c r="D2" s="348"/>
      <c r="E2" s="348"/>
      <c r="F2" s="348"/>
      <c r="G2" s="348"/>
      <c r="H2" s="348"/>
      <c r="I2" s="348"/>
      <c r="J2" s="103"/>
      <c r="K2" s="36"/>
    </row>
    <row r="3" spans="1:11" ht="15.75">
      <c r="A3" s="348" t="s">
        <v>184</v>
      </c>
      <c r="B3" s="348"/>
      <c r="C3" s="348"/>
      <c r="D3" s="348"/>
      <c r="E3" s="348"/>
      <c r="F3" s="348"/>
      <c r="G3" s="348"/>
      <c r="H3" s="348"/>
      <c r="I3" s="348"/>
      <c r="J3" s="104"/>
      <c r="K3" s="105"/>
    </row>
    <row r="4" spans="1:11" ht="15.75">
      <c r="A4" s="348" t="s">
        <v>365</v>
      </c>
      <c r="B4" s="348"/>
      <c r="C4" s="348"/>
      <c r="D4" s="348"/>
      <c r="E4" s="348"/>
      <c r="F4" s="348"/>
      <c r="G4" s="348"/>
      <c r="H4" s="348"/>
      <c r="I4" s="348"/>
      <c r="J4" s="104"/>
      <c r="K4" s="105"/>
    </row>
    <row r="5" spans="1:11" ht="15.75">
      <c r="A5" s="106"/>
      <c r="B5" s="106"/>
      <c r="C5" s="106"/>
      <c r="D5" s="106"/>
      <c r="E5" s="106"/>
      <c r="F5" s="257"/>
      <c r="G5" s="106"/>
      <c r="H5" s="106"/>
      <c r="I5" s="106"/>
      <c r="J5" s="106"/>
      <c r="K5" s="105"/>
    </row>
    <row r="6" spans="1:11" ht="15.75">
      <c r="A6" s="107"/>
      <c r="B6" s="107"/>
      <c r="C6" s="107"/>
      <c r="D6" s="107"/>
      <c r="E6" s="107"/>
      <c r="F6" s="258"/>
      <c r="G6" s="107"/>
      <c r="H6" s="107"/>
      <c r="I6" s="107"/>
      <c r="J6" s="107"/>
      <c r="K6" s="108"/>
    </row>
    <row r="7" spans="1:11" ht="15.75">
      <c r="A7" s="81"/>
      <c r="B7" s="81"/>
      <c r="C7" s="81"/>
      <c r="D7" s="81"/>
      <c r="E7" s="81"/>
      <c r="F7" s="259" t="s">
        <v>122</v>
      </c>
      <c r="G7" s="108"/>
      <c r="H7" s="108"/>
      <c r="I7" s="35" t="s">
        <v>123</v>
      </c>
      <c r="J7" s="35"/>
      <c r="K7" s="35"/>
    </row>
    <row r="8" spans="1:11" ht="15.75">
      <c r="A8" s="81"/>
      <c r="B8" s="81"/>
      <c r="C8" s="81"/>
      <c r="D8" s="81"/>
      <c r="E8" s="81"/>
      <c r="F8" s="233" t="s">
        <v>111</v>
      </c>
      <c r="G8" s="35"/>
      <c r="H8" s="81"/>
      <c r="I8" s="35" t="s">
        <v>124</v>
      </c>
      <c r="J8" s="35"/>
      <c r="K8" s="35"/>
    </row>
    <row r="9" spans="1:11" ht="15.75">
      <c r="A9" s="81"/>
      <c r="B9" s="81"/>
      <c r="C9" s="81"/>
      <c r="D9" s="81"/>
      <c r="E9" s="81"/>
      <c r="F9" s="233" t="s">
        <v>112</v>
      </c>
      <c r="G9" s="35"/>
      <c r="H9" s="81"/>
      <c r="I9" s="35" t="s">
        <v>125</v>
      </c>
      <c r="J9" s="35"/>
      <c r="K9" s="35"/>
    </row>
    <row r="10" spans="1:11" ht="15.75">
      <c r="A10" s="81"/>
      <c r="B10" s="81"/>
      <c r="C10" s="81"/>
      <c r="D10" s="81"/>
      <c r="E10" s="81"/>
      <c r="F10" s="233" t="s">
        <v>364</v>
      </c>
      <c r="G10" s="35"/>
      <c r="H10" s="81"/>
      <c r="I10" s="35" t="s">
        <v>183</v>
      </c>
      <c r="J10" s="35"/>
      <c r="K10" s="35"/>
    </row>
    <row r="11" spans="1:11" ht="15.75">
      <c r="A11" s="81"/>
      <c r="B11" s="81"/>
      <c r="C11" s="81"/>
      <c r="D11" s="81"/>
      <c r="E11" s="81"/>
      <c r="F11" s="260" t="s">
        <v>102</v>
      </c>
      <c r="G11" s="35"/>
      <c r="H11" s="81"/>
      <c r="I11" s="36" t="s">
        <v>104</v>
      </c>
      <c r="J11" s="35"/>
      <c r="K11" s="35"/>
    </row>
    <row r="12" spans="1:11" ht="15.75">
      <c r="A12" s="79"/>
      <c r="B12" s="79"/>
      <c r="C12" s="79"/>
      <c r="D12" s="79"/>
      <c r="E12" s="79"/>
      <c r="F12" s="234" t="s">
        <v>0</v>
      </c>
      <c r="G12" s="37"/>
      <c r="H12" s="79"/>
      <c r="I12" s="37" t="s">
        <v>0</v>
      </c>
      <c r="J12" s="37"/>
      <c r="K12" s="35"/>
    </row>
    <row r="13" spans="1:11" ht="15.75">
      <c r="A13" s="81"/>
      <c r="B13" s="81"/>
      <c r="C13" s="81"/>
      <c r="D13" s="81"/>
      <c r="E13" s="81"/>
      <c r="F13" s="261"/>
      <c r="G13" s="109"/>
      <c r="H13" s="81"/>
      <c r="I13" s="109"/>
      <c r="J13" s="109"/>
      <c r="K13" s="110"/>
    </row>
    <row r="14" spans="1:11" ht="15.75">
      <c r="A14" s="111" t="s">
        <v>92</v>
      </c>
      <c r="B14" s="112"/>
      <c r="C14" s="112"/>
      <c r="D14" s="112"/>
      <c r="E14" s="42"/>
      <c r="F14" s="262">
        <v>8689</v>
      </c>
      <c r="G14" s="42"/>
      <c r="H14" s="42"/>
      <c r="I14" s="83">
        <v>8311</v>
      </c>
      <c r="J14" s="42"/>
      <c r="K14" s="42"/>
    </row>
    <row r="15" spans="1:11" ht="15.75">
      <c r="A15" s="111" t="s">
        <v>115</v>
      </c>
      <c r="B15" s="112"/>
      <c r="C15" s="112"/>
      <c r="D15" s="112"/>
      <c r="E15" s="42"/>
      <c r="F15" s="262">
        <v>2661</v>
      </c>
      <c r="G15" s="42"/>
      <c r="H15" s="42"/>
      <c r="I15" s="83">
        <v>2706</v>
      </c>
      <c r="J15" s="42"/>
      <c r="K15" s="42"/>
    </row>
    <row r="16" spans="1:11" ht="15.75">
      <c r="A16" s="111" t="s">
        <v>163</v>
      </c>
      <c r="B16" s="112"/>
      <c r="C16" s="112"/>
      <c r="D16" s="112"/>
      <c r="E16" s="42"/>
      <c r="F16" s="262">
        <v>1605</v>
      </c>
      <c r="G16" s="42"/>
      <c r="H16" s="42"/>
      <c r="I16" s="83">
        <v>1605</v>
      </c>
      <c r="J16" s="42"/>
      <c r="K16" s="42"/>
    </row>
    <row r="17" spans="1:11" ht="15.75">
      <c r="A17" s="111" t="s">
        <v>185</v>
      </c>
      <c r="B17" s="112"/>
      <c r="C17" s="112"/>
      <c r="D17" s="112"/>
      <c r="E17" s="42"/>
      <c r="F17" s="262">
        <v>152</v>
      </c>
      <c r="G17" s="42"/>
      <c r="H17" s="42"/>
      <c r="I17" s="83">
        <v>152</v>
      </c>
      <c r="J17" s="42"/>
      <c r="K17" s="42"/>
    </row>
    <row r="18" spans="1:11" ht="15.75">
      <c r="A18" s="111" t="s">
        <v>10</v>
      </c>
      <c r="B18" s="112"/>
      <c r="C18" s="112"/>
      <c r="D18" s="112"/>
      <c r="E18" s="42"/>
      <c r="F18" s="262">
        <v>3868</v>
      </c>
      <c r="G18" s="42"/>
      <c r="H18" s="42"/>
      <c r="I18" s="83">
        <v>4568</v>
      </c>
      <c r="J18" s="42"/>
      <c r="K18" s="42"/>
    </row>
    <row r="19" spans="1:11" ht="15.75">
      <c r="A19" s="111" t="s">
        <v>186</v>
      </c>
      <c r="B19" s="112"/>
      <c r="C19" s="112"/>
      <c r="D19" s="112"/>
      <c r="E19" s="42"/>
      <c r="F19" s="262">
        <v>7</v>
      </c>
      <c r="G19" s="42"/>
      <c r="H19" s="42"/>
      <c r="I19" s="83">
        <v>9</v>
      </c>
      <c r="J19" s="42"/>
      <c r="K19" s="42"/>
    </row>
    <row r="20" spans="1:11" ht="6.75" customHeight="1">
      <c r="A20" s="111"/>
      <c r="B20" s="112"/>
      <c r="C20" s="112"/>
      <c r="D20" s="112"/>
      <c r="E20" s="42"/>
      <c r="F20" s="263"/>
      <c r="G20" s="42"/>
      <c r="H20" s="42"/>
      <c r="I20" s="91"/>
      <c r="J20" s="42"/>
      <c r="K20" s="42"/>
    </row>
    <row r="21" spans="1:11" ht="15.75">
      <c r="A21" s="111" t="s">
        <v>187</v>
      </c>
      <c r="B21" s="112"/>
      <c r="C21" s="112"/>
      <c r="D21" s="112"/>
      <c r="E21" s="42"/>
      <c r="F21" s="262">
        <f>SUM(F14:F19)</f>
        <v>16982</v>
      </c>
      <c r="G21" s="42"/>
      <c r="H21" s="42"/>
      <c r="I21" s="83">
        <f>SUM(I14:I20)</f>
        <v>17351</v>
      </c>
      <c r="J21" s="42"/>
      <c r="K21" s="42"/>
    </row>
    <row r="22" spans="1:11" ht="15.75">
      <c r="A22" s="112"/>
      <c r="B22" s="112"/>
      <c r="C22" s="112"/>
      <c r="D22" s="112"/>
      <c r="E22" s="42"/>
      <c r="F22" s="262"/>
      <c r="G22" s="42"/>
      <c r="H22" s="42"/>
      <c r="I22" s="83"/>
      <c r="J22" s="42"/>
      <c r="K22" s="42"/>
    </row>
    <row r="23" spans="1:11" ht="15.75">
      <c r="A23" s="111" t="s">
        <v>11</v>
      </c>
      <c r="B23" s="112"/>
      <c r="C23" s="112"/>
      <c r="D23" s="112"/>
      <c r="E23" s="42"/>
      <c r="F23" s="263"/>
      <c r="G23" s="42"/>
      <c r="H23" s="42"/>
      <c r="I23" s="91"/>
      <c r="J23" s="42"/>
      <c r="K23" s="114"/>
    </row>
    <row r="24" spans="1:11" ht="15.75">
      <c r="A24" s="112"/>
      <c r="B24" s="112" t="s">
        <v>12</v>
      </c>
      <c r="C24" s="112"/>
      <c r="D24" s="112"/>
      <c r="E24" s="42"/>
      <c r="F24" s="221">
        <v>1638</v>
      </c>
      <c r="G24" s="42"/>
      <c r="H24" s="42"/>
      <c r="I24" s="120">
        <v>2211</v>
      </c>
      <c r="J24" s="42"/>
      <c r="K24" s="42"/>
    </row>
    <row r="25" spans="1:11" ht="15.75">
      <c r="A25" s="112"/>
      <c r="B25" s="112" t="s">
        <v>13</v>
      </c>
      <c r="C25" s="112"/>
      <c r="D25" s="112"/>
      <c r="E25" s="42"/>
      <c r="F25" s="220">
        <v>6494</v>
      </c>
      <c r="G25" s="42"/>
      <c r="H25" s="42"/>
      <c r="I25" s="156">
        <v>5457</v>
      </c>
      <c r="J25" s="42"/>
      <c r="K25" s="42"/>
    </row>
    <row r="26" spans="1:11" ht="15.75">
      <c r="A26" s="112"/>
      <c r="B26" s="112" t="s">
        <v>14</v>
      </c>
      <c r="C26" s="112"/>
      <c r="D26" s="112"/>
      <c r="E26" s="42"/>
      <c r="F26" s="220">
        <v>91</v>
      </c>
      <c r="G26" s="42"/>
      <c r="H26" s="42"/>
      <c r="I26" s="156">
        <v>226</v>
      </c>
      <c r="J26" s="42"/>
      <c r="K26" s="42"/>
    </row>
    <row r="27" spans="1:11" ht="15.75">
      <c r="A27" s="112"/>
      <c r="B27" s="112" t="s">
        <v>15</v>
      </c>
      <c r="C27" s="112"/>
      <c r="D27" s="112"/>
      <c r="E27" s="42"/>
      <c r="F27" s="220">
        <v>8707</v>
      </c>
      <c r="G27" s="42"/>
      <c r="H27" s="42"/>
      <c r="I27" s="156">
        <v>8016</v>
      </c>
      <c r="J27" s="42"/>
      <c r="K27" s="42"/>
    </row>
    <row r="28" spans="1:11" ht="15.75">
      <c r="A28" s="112"/>
      <c r="B28" s="112" t="s">
        <v>88</v>
      </c>
      <c r="C28" s="112"/>
      <c r="D28" s="112"/>
      <c r="E28" s="42"/>
      <c r="F28" s="220">
        <v>990</v>
      </c>
      <c r="G28" s="42"/>
      <c r="H28" s="42"/>
      <c r="I28" s="156">
        <v>1882</v>
      </c>
      <c r="J28" s="42"/>
      <c r="K28" s="42"/>
    </row>
    <row r="29" spans="1:11" ht="15.75">
      <c r="A29" s="112"/>
      <c r="B29" s="112"/>
      <c r="C29" s="112"/>
      <c r="D29" s="112"/>
      <c r="E29" s="42"/>
      <c r="F29" s="264">
        <f>SUM(F24:F28)</f>
        <v>17920</v>
      </c>
      <c r="G29" s="42"/>
      <c r="H29" s="42"/>
      <c r="I29" s="157">
        <f>SUM(I24:I28)</f>
        <v>17792</v>
      </c>
      <c r="J29" s="42"/>
      <c r="K29" s="42"/>
    </row>
    <row r="30" spans="1:11" ht="15.75">
      <c r="A30" s="111" t="s">
        <v>16</v>
      </c>
      <c r="B30" s="112"/>
      <c r="C30" s="112"/>
      <c r="D30" s="112"/>
      <c r="E30" s="42"/>
      <c r="F30" s="220"/>
      <c r="G30" s="42"/>
      <c r="H30" s="42"/>
      <c r="I30" s="156"/>
      <c r="J30" s="42"/>
      <c r="K30" s="42"/>
    </row>
    <row r="31" spans="1:11" ht="15.75">
      <c r="A31" s="112"/>
      <c r="B31" s="112" t="s">
        <v>17</v>
      </c>
      <c r="C31" s="112"/>
      <c r="D31" s="112"/>
      <c r="E31" s="42"/>
      <c r="F31" s="220">
        <v>2863</v>
      </c>
      <c r="G31" s="42"/>
      <c r="H31" s="42"/>
      <c r="I31" s="156">
        <v>2554</v>
      </c>
      <c r="J31" s="42"/>
      <c r="K31" s="42"/>
    </row>
    <row r="32" spans="1:11" ht="15.75">
      <c r="A32" s="112"/>
      <c r="B32" s="112" t="s">
        <v>18</v>
      </c>
      <c r="C32" s="112"/>
      <c r="D32" s="112"/>
      <c r="E32" s="42"/>
      <c r="F32" s="220">
        <v>264</v>
      </c>
      <c r="G32" s="42"/>
      <c r="H32" s="42"/>
      <c r="I32" s="156">
        <v>142</v>
      </c>
      <c r="J32" s="42"/>
      <c r="K32" s="42"/>
    </row>
    <row r="33" spans="1:11" ht="15.75">
      <c r="A33" s="112"/>
      <c r="B33" s="112" t="s">
        <v>76</v>
      </c>
      <c r="C33" s="112"/>
      <c r="D33" s="112"/>
      <c r="E33" s="42"/>
      <c r="F33" s="220">
        <v>123</v>
      </c>
      <c r="G33" s="42"/>
      <c r="H33" s="42"/>
      <c r="I33" s="156">
        <v>149</v>
      </c>
      <c r="J33" s="42"/>
      <c r="K33" s="114"/>
    </row>
    <row r="34" spans="1:11" ht="15.75">
      <c r="A34" s="112"/>
      <c r="B34" s="112" t="s">
        <v>19</v>
      </c>
      <c r="C34" s="112"/>
      <c r="D34" s="112"/>
      <c r="E34" s="42"/>
      <c r="F34" s="220">
        <v>34</v>
      </c>
      <c r="G34" s="42"/>
      <c r="H34" s="42"/>
      <c r="I34" s="156">
        <f>436+1</f>
        <v>437</v>
      </c>
      <c r="J34" s="42"/>
      <c r="K34" s="42"/>
    </row>
    <row r="35" spans="1:11" ht="15.75">
      <c r="A35" s="112"/>
      <c r="B35" s="112" t="s">
        <v>20</v>
      </c>
      <c r="C35" s="112"/>
      <c r="D35" s="112"/>
      <c r="E35" s="42"/>
      <c r="F35" s="220">
        <v>123</v>
      </c>
      <c r="G35" s="42"/>
      <c r="H35" s="42"/>
      <c r="I35" s="156">
        <v>173</v>
      </c>
      <c r="J35" s="42"/>
      <c r="K35" s="42"/>
    </row>
    <row r="36" spans="1:11" ht="15.75">
      <c r="A36" s="112"/>
      <c r="B36" s="112"/>
      <c r="C36" s="112"/>
      <c r="D36" s="112"/>
      <c r="E36" s="42"/>
      <c r="F36" s="264">
        <f>SUM(F31:F35)</f>
        <v>3407</v>
      </c>
      <c r="G36" s="42"/>
      <c r="H36" s="42"/>
      <c r="I36" s="157">
        <f>SUM(I31:I35)</f>
        <v>3455</v>
      </c>
      <c r="J36" s="42"/>
      <c r="K36" s="42"/>
    </row>
    <row r="37" spans="1:11" ht="15.75">
      <c r="A37" s="112"/>
      <c r="B37" s="112"/>
      <c r="C37" s="112"/>
      <c r="D37" s="112"/>
      <c r="E37" s="42"/>
      <c r="F37" s="265"/>
      <c r="G37" s="42"/>
      <c r="H37" s="42"/>
      <c r="I37" s="121"/>
      <c r="J37" s="42"/>
      <c r="K37" s="42"/>
    </row>
    <row r="38" spans="1:11" ht="15.75">
      <c r="A38" s="111" t="s">
        <v>21</v>
      </c>
      <c r="B38" s="112"/>
      <c r="C38" s="112"/>
      <c r="D38" s="112"/>
      <c r="E38" s="42"/>
      <c r="F38" s="262">
        <f>F29-F36</f>
        <v>14513</v>
      </c>
      <c r="G38" s="42"/>
      <c r="H38" s="42"/>
      <c r="I38" s="83">
        <f>+I29-I36</f>
        <v>14337</v>
      </c>
      <c r="J38" s="42"/>
      <c r="K38" s="252"/>
    </row>
    <row r="39" spans="1:11" ht="15.75">
      <c r="A39" s="34"/>
      <c r="B39" s="112"/>
      <c r="C39" s="112"/>
      <c r="D39" s="112"/>
      <c r="E39" s="42"/>
      <c r="F39" s="262"/>
      <c r="G39" s="42"/>
      <c r="H39" s="42"/>
      <c r="I39" s="83"/>
      <c r="J39" s="42"/>
      <c r="K39" s="252"/>
    </row>
    <row r="40" spans="1:11" ht="16.5" thickBot="1">
      <c r="A40" s="111" t="s">
        <v>188</v>
      </c>
      <c r="B40" s="112"/>
      <c r="C40" s="112"/>
      <c r="D40" s="112"/>
      <c r="E40" s="42"/>
      <c r="F40" s="266">
        <f>F21+F38</f>
        <v>31495</v>
      </c>
      <c r="G40" s="114"/>
      <c r="H40" s="114"/>
      <c r="I40" s="117">
        <f>+I38+I21</f>
        <v>31688</v>
      </c>
      <c r="J40" s="42"/>
      <c r="K40" s="42"/>
    </row>
    <row r="41" spans="1:11" ht="15.75">
      <c r="A41" s="112"/>
      <c r="B41" s="112"/>
      <c r="C41" s="112"/>
      <c r="D41" s="112"/>
      <c r="E41" s="42"/>
      <c r="F41" s="262"/>
      <c r="G41" s="42"/>
      <c r="H41" s="42"/>
      <c r="I41" s="83"/>
      <c r="J41" s="42"/>
      <c r="K41" s="42"/>
    </row>
    <row r="42" spans="1:11" ht="15.75">
      <c r="A42" s="118" t="s">
        <v>87</v>
      </c>
      <c r="B42" s="2"/>
      <c r="C42" s="112"/>
      <c r="D42" s="112"/>
      <c r="E42" s="42"/>
      <c r="F42" s="262"/>
      <c r="G42" s="42"/>
      <c r="H42" s="42"/>
      <c r="I42" s="83"/>
      <c r="J42" s="42"/>
      <c r="K42" s="42"/>
    </row>
    <row r="43" spans="1:11" ht="15.75">
      <c r="A43" s="111" t="s">
        <v>189</v>
      </c>
      <c r="B43" s="2"/>
      <c r="C43" s="112"/>
      <c r="D43" s="112"/>
      <c r="E43" s="42"/>
      <c r="F43" s="262"/>
      <c r="G43" s="42"/>
      <c r="H43" s="42"/>
      <c r="I43" s="83"/>
      <c r="J43" s="42"/>
      <c r="K43" s="114"/>
    </row>
    <row r="44" spans="1:11" ht="15.75">
      <c r="A44" s="112"/>
      <c r="B44" s="112" t="s">
        <v>190</v>
      </c>
      <c r="C44" s="112"/>
      <c r="D44" s="112"/>
      <c r="E44" s="42"/>
      <c r="F44" s="262">
        <v>25200</v>
      </c>
      <c r="G44" s="42"/>
      <c r="H44" s="42"/>
      <c r="I44" s="83">
        <v>25200</v>
      </c>
      <c r="J44" s="42"/>
      <c r="K44" s="42"/>
    </row>
    <row r="45" spans="1:11" ht="15.75">
      <c r="A45" s="112"/>
      <c r="B45" s="112" t="s">
        <v>93</v>
      </c>
      <c r="C45" s="112"/>
      <c r="D45" s="112"/>
      <c r="E45" s="42"/>
      <c r="F45" s="263">
        <v>5215</v>
      </c>
      <c r="G45" s="42"/>
      <c r="H45" s="42"/>
      <c r="I45" s="91">
        <v>5366</v>
      </c>
      <c r="J45" s="42"/>
      <c r="K45" s="42"/>
    </row>
    <row r="46" spans="1:11" ht="15.75">
      <c r="A46" s="112"/>
      <c r="B46" s="112"/>
      <c r="C46" s="112"/>
      <c r="D46" s="112"/>
      <c r="E46" s="42"/>
      <c r="F46" s="262">
        <f>SUM(F44:F45)</f>
        <v>30415</v>
      </c>
      <c r="G46" s="42"/>
      <c r="H46" s="42"/>
      <c r="I46" s="83">
        <f>SUM(I44:I45)</f>
        <v>30566</v>
      </c>
      <c r="J46" s="42"/>
      <c r="K46" s="42"/>
    </row>
    <row r="47" spans="1:11" ht="15.75">
      <c r="A47" s="111"/>
      <c r="B47" s="112"/>
      <c r="C47" s="112"/>
      <c r="D47" s="112"/>
      <c r="E47" s="124"/>
      <c r="F47" s="262"/>
      <c r="G47" s="42"/>
      <c r="H47" s="42"/>
      <c r="I47" s="83"/>
      <c r="J47" s="42"/>
      <c r="K47" s="42"/>
    </row>
    <row r="48" spans="1:11" ht="15.75">
      <c r="A48" s="119" t="s">
        <v>22</v>
      </c>
      <c r="B48" s="112"/>
      <c r="C48" s="112"/>
      <c r="D48" s="112"/>
      <c r="E48" s="42"/>
      <c r="F48" s="263">
        <v>599</v>
      </c>
      <c r="G48" s="42"/>
      <c r="H48" s="42"/>
      <c r="I48" s="91">
        <v>644</v>
      </c>
      <c r="J48" s="42"/>
      <c r="K48" s="42"/>
    </row>
    <row r="49" spans="1:11" ht="15.75">
      <c r="A49" s="119"/>
      <c r="B49" s="112"/>
      <c r="C49" s="112"/>
      <c r="D49" s="112"/>
      <c r="E49" s="42"/>
      <c r="F49" s="262"/>
      <c r="G49" s="42"/>
      <c r="H49" s="42"/>
      <c r="I49" s="83"/>
      <c r="J49" s="42"/>
      <c r="K49" s="42"/>
    </row>
    <row r="50" spans="1:11" ht="15.75">
      <c r="A50" s="111" t="s">
        <v>85</v>
      </c>
      <c r="B50" s="112"/>
      <c r="C50" s="112"/>
      <c r="D50" s="112"/>
      <c r="E50" s="42"/>
      <c r="F50" s="262">
        <f>SUM(F46:F48)</f>
        <v>31014</v>
      </c>
      <c r="G50" s="42"/>
      <c r="H50" s="42"/>
      <c r="I50" s="83">
        <f>SUM(I46:I48)</f>
        <v>31210</v>
      </c>
      <c r="J50" s="42"/>
      <c r="K50" s="42"/>
    </row>
    <row r="51" spans="1:11" ht="15.75">
      <c r="A51" s="111"/>
      <c r="B51" s="112"/>
      <c r="C51" s="112"/>
      <c r="D51" s="112"/>
      <c r="E51" s="42"/>
      <c r="F51" s="262"/>
      <c r="G51" s="42"/>
      <c r="H51" s="42"/>
      <c r="I51" s="83"/>
      <c r="J51" s="42"/>
      <c r="K51" s="42"/>
    </row>
    <row r="52" spans="1:11" ht="15.75">
      <c r="A52" s="111" t="s">
        <v>109</v>
      </c>
      <c r="B52" s="112"/>
      <c r="C52" s="112"/>
      <c r="D52" s="112"/>
      <c r="E52" s="42"/>
      <c r="F52" s="262"/>
      <c r="G52" s="42"/>
      <c r="H52" s="42"/>
      <c r="I52" s="83"/>
      <c r="J52" s="42"/>
      <c r="K52" s="42"/>
    </row>
    <row r="53" spans="1:11" ht="15.75">
      <c r="A53" s="4"/>
      <c r="B53" s="112" t="s">
        <v>23</v>
      </c>
      <c r="C53" s="112"/>
      <c r="D53" s="112"/>
      <c r="E53" s="42"/>
      <c r="F53" s="221">
        <v>3</v>
      </c>
      <c r="G53" s="42"/>
      <c r="H53" s="42"/>
      <c r="I53" s="120">
        <v>37</v>
      </c>
      <c r="J53" s="42"/>
      <c r="K53" s="42"/>
    </row>
    <row r="54" spans="1:11" ht="15.75">
      <c r="A54" s="4"/>
      <c r="B54" s="112" t="s">
        <v>24</v>
      </c>
      <c r="C54" s="112"/>
      <c r="D54" s="112"/>
      <c r="E54" s="42"/>
      <c r="F54" s="265">
        <v>478</v>
      </c>
      <c r="G54" s="42"/>
      <c r="H54" s="42"/>
      <c r="I54" s="121">
        <v>441</v>
      </c>
      <c r="J54" s="42"/>
      <c r="K54" s="42"/>
    </row>
    <row r="55" spans="1:11" ht="15.75">
      <c r="A55" s="112"/>
      <c r="B55" s="112"/>
      <c r="C55" s="112"/>
      <c r="D55" s="112"/>
      <c r="E55" s="42"/>
      <c r="F55" s="262"/>
      <c r="G55" s="42"/>
      <c r="H55" s="42"/>
      <c r="I55" s="83"/>
      <c r="J55" s="42"/>
      <c r="K55" s="42"/>
    </row>
    <row r="56" spans="1:11" ht="15.75">
      <c r="A56" s="112"/>
      <c r="B56" s="112"/>
      <c r="C56" s="112"/>
      <c r="D56" s="112"/>
      <c r="E56" s="42"/>
      <c r="F56" s="262">
        <f>SUM(F53:F55)</f>
        <v>481</v>
      </c>
      <c r="G56" s="42"/>
      <c r="H56" s="42"/>
      <c r="I56" s="83">
        <f>SUM(I53:I55)</f>
        <v>478</v>
      </c>
      <c r="J56" s="42"/>
      <c r="K56" s="42"/>
    </row>
    <row r="57" spans="1:11" ht="16.5" thickBot="1">
      <c r="A57" s="111" t="s">
        <v>191</v>
      </c>
      <c r="B57" s="112"/>
      <c r="C57" s="112"/>
      <c r="D57" s="112"/>
      <c r="E57" s="42"/>
      <c r="F57" s="266">
        <f>+F50+F56</f>
        <v>31495</v>
      </c>
      <c r="G57" s="114"/>
      <c r="H57" s="42"/>
      <c r="I57" s="117">
        <f>+I50+I56</f>
        <v>31688</v>
      </c>
      <c r="J57" s="42"/>
      <c r="K57" s="42"/>
    </row>
    <row r="58" spans="1:11" ht="15.75">
      <c r="A58" s="112"/>
      <c r="B58" s="112"/>
      <c r="C58" s="112"/>
      <c r="D58" s="112"/>
      <c r="E58" s="42"/>
      <c r="F58" s="267"/>
      <c r="G58" s="114"/>
      <c r="H58" s="42"/>
      <c r="I58" s="122"/>
      <c r="J58" s="42"/>
      <c r="K58" s="42"/>
    </row>
    <row r="59" spans="1:11" ht="15.75">
      <c r="A59" s="112" t="s">
        <v>192</v>
      </c>
      <c r="B59" s="112"/>
      <c r="C59" s="112"/>
      <c r="D59" s="112"/>
      <c r="E59" s="112"/>
      <c r="F59" s="235"/>
      <c r="G59" s="42"/>
      <c r="H59" s="112"/>
      <c r="I59" s="42"/>
      <c r="J59" s="42"/>
      <c r="K59" s="42"/>
    </row>
    <row r="60" spans="1:11" ht="16.5" thickBot="1">
      <c r="A60" s="112" t="s">
        <v>394</v>
      </c>
      <c r="B60" s="112"/>
      <c r="C60" s="112"/>
      <c r="D60" s="112"/>
      <c r="E60" s="112"/>
      <c r="F60" s="268">
        <f>F57/252000</f>
        <v>0.12498015873015873</v>
      </c>
      <c r="G60" s="124"/>
      <c r="H60" s="42"/>
      <c r="I60" s="123">
        <v>0.12</v>
      </c>
      <c r="J60" s="199"/>
      <c r="K60" s="42"/>
    </row>
    <row r="61" spans="1:11" ht="15.75">
      <c r="A61" s="112"/>
      <c r="B61" s="112"/>
      <c r="C61" s="112"/>
      <c r="D61" s="112"/>
      <c r="E61" s="112"/>
      <c r="F61" s="235"/>
      <c r="G61" s="42"/>
      <c r="H61" s="112"/>
      <c r="I61" s="42"/>
      <c r="J61" s="42"/>
      <c r="K61" s="42"/>
    </row>
    <row r="62" spans="1:11" ht="15.75">
      <c r="A62" s="112"/>
      <c r="B62" s="112"/>
      <c r="C62" s="112"/>
      <c r="D62" s="112"/>
      <c r="E62" s="112"/>
      <c r="F62" s="247"/>
      <c r="G62" s="112"/>
      <c r="H62" s="112"/>
      <c r="I62" s="112"/>
      <c r="J62" s="112"/>
      <c r="K62" s="42"/>
    </row>
    <row r="63" spans="1:11" ht="15.75" customHeight="1">
      <c r="A63" s="345" t="s">
        <v>393</v>
      </c>
      <c r="B63" s="345"/>
      <c r="C63" s="345"/>
      <c r="D63" s="345"/>
      <c r="E63" s="345"/>
      <c r="F63" s="345"/>
      <c r="G63" s="345"/>
      <c r="H63" s="345"/>
      <c r="I63" s="345"/>
      <c r="J63" s="345"/>
      <c r="K63" s="98"/>
    </row>
    <row r="64" spans="1:11" ht="15.75">
      <c r="A64" s="345"/>
      <c r="B64" s="345"/>
      <c r="C64" s="345"/>
      <c r="D64" s="345"/>
      <c r="E64" s="345"/>
      <c r="F64" s="345"/>
      <c r="G64" s="345"/>
      <c r="H64" s="345"/>
      <c r="I64" s="345"/>
      <c r="J64" s="345"/>
      <c r="K64" s="98"/>
    </row>
    <row r="65" spans="1:11" ht="15.75">
      <c r="A65" s="345"/>
      <c r="B65" s="345"/>
      <c r="C65" s="345"/>
      <c r="D65" s="345"/>
      <c r="E65" s="345"/>
      <c r="F65" s="345"/>
      <c r="G65" s="345"/>
      <c r="H65" s="345"/>
      <c r="I65" s="345"/>
      <c r="J65" s="345"/>
      <c r="K65" s="98"/>
    </row>
    <row r="66" spans="1:11" ht="15.75">
      <c r="A66" s="95"/>
      <c r="B66" s="95"/>
      <c r="C66" s="95"/>
      <c r="D66" s="95"/>
      <c r="E66" s="95"/>
      <c r="F66" s="269"/>
      <c r="G66" s="95"/>
      <c r="H66" s="95"/>
      <c r="I66" s="95"/>
      <c r="K66" s="116"/>
    </row>
    <row r="67" spans="1:11" ht="15.75">
      <c r="A67" s="95"/>
      <c r="B67" s="95"/>
      <c r="C67" s="95"/>
      <c r="D67" s="95"/>
      <c r="E67" s="95"/>
      <c r="F67" s="269"/>
      <c r="G67" s="95"/>
      <c r="H67" s="95"/>
      <c r="I67" s="95"/>
      <c r="K67" s="116"/>
    </row>
    <row r="68" spans="1:11" ht="15.75">
      <c r="A68" s="95"/>
      <c r="B68" s="95"/>
      <c r="C68" s="95"/>
      <c r="D68" s="95"/>
      <c r="E68" s="95"/>
      <c r="F68" s="269"/>
      <c r="G68" s="95"/>
      <c r="H68" s="95"/>
      <c r="I68" s="95"/>
      <c r="J68" s="95"/>
      <c r="K68" s="116"/>
    </row>
    <row r="69" spans="1:11" ht="15.75">
      <c r="A69" s="95"/>
      <c r="B69" s="95"/>
      <c r="C69" s="95"/>
      <c r="D69" s="95"/>
      <c r="E69" s="95"/>
      <c r="F69" s="269"/>
      <c r="G69" s="95"/>
      <c r="H69" s="95"/>
      <c r="I69" s="95"/>
      <c r="J69" s="95"/>
      <c r="K69" s="116"/>
    </row>
    <row r="70" spans="1:10" ht="15.75">
      <c r="A70" s="95"/>
      <c r="B70" s="95"/>
      <c r="C70" s="95"/>
      <c r="D70" s="95"/>
      <c r="E70" s="95"/>
      <c r="F70" s="269"/>
      <c r="G70" s="95"/>
      <c r="H70" s="95"/>
      <c r="I70" s="95"/>
      <c r="J70" s="62" t="s">
        <v>246</v>
      </c>
    </row>
    <row r="71" spans="1:11" ht="15.75">
      <c r="A71" s="95"/>
      <c r="B71" s="95"/>
      <c r="C71" s="95"/>
      <c r="D71" s="95"/>
      <c r="E71" s="95"/>
      <c r="F71" s="269"/>
      <c r="G71" s="95"/>
      <c r="H71" s="95"/>
      <c r="I71" s="95"/>
      <c r="J71" s="95"/>
      <c r="K71" s="116"/>
    </row>
    <row r="72" spans="1:11" ht="15.75">
      <c r="A72" s="95"/>
      <c r="B72" s="95"/>
      <c r="C72" s="95"/>
      <c r="D72" s="95"/>
      <c r="E72" s="95"/>
      <c r="F72" s="269"/>
      <c r="G72" s="95"/>
      <c r="H72" s="95"/>
      <c r="I72" s="95"/>
      <c r="J72" s="95"/>
      <c r="K72" s="116"/>
    </row>
    <row r="73" spans="1:11" ht="15.75">
      <c r="A73" s="95"/>
      <c r="B73" s="95"/>
      <c r="C73" s="95"/>
      <c r="D73" s="95"/>
      <c r="E73" s="95"/>
      <c r="F73" s="269"/>
      <c r="G73" s="95"/>
      <c r="H73" s="95"/>
      <c r="I73" s="95"/>
      <c r="J73" s="95"/>
      <c r="K73" s="116"/>
    </row>
    <row r="74" spans="1:11" ht="15.75">
      <c r="A74" s="95"/>
      <c r="B74" s="95"/>
      <c r="C74" s="95"/>
      <c r="D74" s="95"/>
      <c r="E74" s="95"/>
      <c r="F74" s="269"/>
      <c r="G74" s="95"/>
      <c r="H74" s="95"/>
      <c r="I74" s="95"/>
      <c r="J74" s="95"/>
      <c r="K74" s="116"/>
    </row>
    <row r="75" spans="1:11" ht="15.75">
      <c r="A75" s="95"/>
      <c r="B75" s="95"/>
      <c r="C75" s="95"/>
      <c r="D75" s="95"/>
      <c r="E75" s="95"/>
      <c r="F75" s="269"/>
      <c r="G75" s="95"/>
      <c r="H75" s="95"/>
      <c r="I75" s="95"/>
      <c r="J75" s="95"/>
      <c r="K75" s="116"/>
    </row>
    <row r="76" spans="1:11" ht="15.75">
      <c r="A76" s="95"/>
      <c r="B76" s="95"/>
      <c r="C76" s="95"/>
      <c r="D76" s="95"/>
      <c r="E76" s="95"/>
      <c r="F76" s="269"/>
      <c r="G76" s="95"/>
      <c r="H76" s="95"/>
      <c r="I76" s="95"/>
      <c r="J76" s="95"/>
      <c r="K76" s="116"/>
    </row>
    <row r="77" spans="1:11" ht="15.75">
      <c r="A77" s="95"/>
      <c r="B77" s="95"/>
      <c r="C77" s="95"/>
      <c r="D77" s="95"/>
      <c r="E77" s="95"/>
      <c r="F77" s="269"/>
      <c r="G77" s="95"/>
      <c r="H77" s="95"/>
      <c r="I77" s="95"/>
      <c r="J77" s="95"/>
      <c r="K77" s="116"/>
    </row>
    <row r="78" spans="1:11" ht="15.75">
      <c r="A78" s="95"/>
      <c r="B78" s="95"/>
      <c r="C78" s="95"/>
      <c r="D78" s="95"/>
      <c r="E78" s="95"/>
      <c r="F78" s="269"/>
      <c r="G78" s="95"/>
      <c r="H78" s="95"/>
      <c r="I78" s="95"/>
      <c r="J78" s="95"/>
      <c r="K78" s="116"/>
    </row>
    <row r="79" spans="1:11" ht="15.75">
      <c r="A79" s="95"/>
      <c r="B79" s="95"/>
      <c r="C79" s="95"/>
      <c r="D79" s="95"/>
      <c r="E79" s="95"/>
      <c r="F79" s="269"/>
      <c r="G79" s="95"/>
      <c r="H79" s="95"/>
      <c r="I79" s="95"/>
      <c r="J79" s="95"/>
      <c r="K79" s="116"/>
    </row>
    <row r="80" spans="1:11" ht="15.75">
      <c r="A80" s="95"/>
      <c r="B80" s="95"/>
      <c r="C80" s="95"/>
      <c r="D80" s="95"/>
      <c r="E80" s="95"/>
      <c r="F80" s="269"/>
      <c r="G80" s="95"/>
      <c r="H80" s="95"/>
      <c r="I80" s="95"/>
      <c r="J80" s="95"/>
      <c r="K80" s="116"/>
    </row>
    <row r="81" spans="1:11" ht="15.75">
      <c r="A81" s="95"/>
      <c r="B81" s="95"/>
      <c r="C81" s="95"/>
      <c r="D81" s="95"/>
      <c r="E81" s="95"/>
      <c r="F81" s="269"/>
      <c r="G81" s="95"/>
      <c r="H81" s="95"/>
      <c r="I81" s="95"/>
      <c r="J81" s="95"/>
      <c r="K81" s="116"/>
    </row>
    <row r="82" spans="1:11" ht="15.75">
      <c r="A82" s="95"/>
      <c r="B82" s="95"/>
      <c r="C82" s="95"/>
      <c r="D82" s="95"/>
      <c r="E82" s="95"/>
      <c r="F82" s="269"/>
      <c r="G82" s="95"/>
      <c r="H82" s="95"/>
      <c r="I82" s="95"/>
      <c r="J82" s="95"/>
      <c r="K82" s="116"/>
    </row>
    <row r="83" spans="1:11" ht="15.75">
      <c r="A83" s="95"/>
      <c r="B83" s="95"/>
      <c r="C83" s="95"/>
      <c r="D83" s="95"/>
      <c r="E83" s="95"/>
      <c r="F83" s="269"/>
      <c r="G83" s="95"/>
      <c r="H83" s="95"/>
      <c r="I83" s="95"/>
      <c r="J83" s="95"/>
      <c r="K83" s="116"/>
    </row>
    <row r="84" spans="1:11" ht="15.75">
      <c r="A84" s="95"/>
      <c r="B84" s="95"/>
      <c r="C84" s="95"/>
      <c r="D84" s="95"/>
      <c r="E84" s="95"/>
      <c r="F84" s="269"/>
      <c r="G84" s="95"/>
      <c r="H84" s="95"/>
      <c r="I84" s="95"/>
      <c r="J84" s="95"/>
      <c r="K84" s="116"/>
    </row>
    <row r="85" spans="1:11" ht="15.75">
      <c r="A85" s="95"/>
      <c r="B85" s="95"/>
      <c r="C85" s="95"/>
      <c r="D85" s="95"/>
      <c r="E85" s="95"/>
      <c r="F85" s="269"/>
      <c r="G85" s="95"/>
      <c r="H85" s="95"/>
      <c r="I85" s="95"/>
      <c r="J85" s="95"/>
      <c r="K85" s="116"/>
    </row>
    <row r="86" spans="1:11" ht="15.75">
      <c r="A86" s="95"/>
      <c r="B86" s="95"/>
      <c r="C86" s="95"/>
      <c r="D86" s="95"/>
      <c r="E86" s="95"/>
      <c r="F86" s="269"/>
      <c r="G86" s="95"/>
      <c r="H86" s="95"/>
      <c r="I86" s="95"/>
      <c r="J86" s="95"/>
      <c r="K86" s="116"/>
    </row>
    <row r="87" spans="1:11" ht="15.75">
      <c r="A87" s="95"/>
      <c r="B87" s="95"/>
      <c r="C87" s="95"/>
      <c r="D87" s="95"/>
      <c r="E87" s="95"/>
      <c r="F87" s="269"/>
      <c r="G87" s="95"/>
      <c r="H87" s="95"/>
      <c r="I87" s="95"/>
      <c r="J87" s="95"/>
      <c r="K87" s="116"/>
    </row>
    <row r="88" spans="1:11" ht="15.75">
      <c r="A88" s="95"/>
      <c r="B88" s="95"/>
      <c r="C88" s="95"/>
      <c r="D88" s="95"/>
      <c r="E88" s="95"/>
      <c r="F88" s="269"/>
      <c r="G88" s="95"/>
      <c r="H88" s="95"/>
      <c r="I88" s="95"/>
      <c r="J88" s="95"/>
      <c r="K88" s="116"/>
    </row>
    <row r="89" spans="1:11" ht="15.75">
      <c r="A89" s="95"/>
      <c r="B89" s="95"/>
      <c r="C89" s="95"/>
      <c r="D89" s="95"/>
      <c r="E89" s="95"/>
      <c r="F89" s="269"/>
      <c r="G89" s="95"/>
      <c r="H89" s="95"/>
      <c r="I89" s="95"/>
      <c r="J89" s="95"/>
      <c r="K89" s="116"/>
    </row>
    <row r="90" spans="1:11" ht="15.75">
      <c r="A90" s="95"/>
      <c r="B90" s="95"/>
      <c r="C90" s="95"/>
      <c r="D90" s="95"/>
      <c r="E90" s="95"/>
      <c r="F90" s="269"/>
      <c r="G90" s="95"/>
      <c r="H90" s="95"/>
      <c r="I90" s="95"/>
      <c r="J90" s="95"/>
      <c r="K90" s="116"/>
    </row>
    <row r="91" spans="1:11" ht="15.75">
      <c r="A91" s="95"/>
      <c r="B91" s="95"/>
      <c r="C91" s="95"/>
      <c r="D91" s="95"/>
      <c r="E91" s="95"/>
      <c r="F91" s="269"/>
      <c r="G91" s="95"/>
      <c r="H91" s="95"/>
      <c r="I91" s="95"/>
      <c r="J91" s="95"/>
      <c r="K91" s="116"/>
    </row>
    <row r="92" spans="1:11" ht="15.75">
      <c r="A92" s="95"/>
      <c r="B92" s="95"/>
      <c r="C92" s="95"/>
      <c r="D92" s="95"/>
      <c r="E92" s="95"/>
      <c r="F92" s="269"/>
      <c r="G92" s="95"/>
      <c r="H92" s="95"/>
      <c r="I92" s="95"/>
      <c r="J92" s="95"/>
      <c r="K92" s="116"/>
    </row>
    <row r="93" spans="1:11" ht="15.75">
      <c r="A93" s="95"/>
      <c r="B93" s="95"/>
      <c r="C93" s="95"/>
      <c r="D93" s="95"/>
      <c r="E93" s="95"/>
      <c r="F93" s="269"/>
      <c r="G93" s="95"/>
      <c r="H93" s="95"/>
      <c r="I93" s="95"/>
      <c r="J93" s="95"/>
      <c r="K93" s="116"/>
    </row>
    <row r="94" spans="1:11" ht="15.75">
      <c r="A94" s="95"/>
      <c r="B94" s="95"/>
      <c r="C94" s="95"/>
      <c r="D94" s="95"/>
      <c r="E94" s="95"/>
      <c r="F94" s="269"/>
      <c r="G94" s="95"/>
      <c r="H94" s="95"/>
      <c r="I94" s="95"/>
      <c r="J94" s="95"/>
      <c r="K94" s="116"/>
    </row>
    <row r="95" spans="1:11" ht="15.75">
      <c r="A95" s="95"/>
      <c r="B95" s="95"/>
      <c r="C95" s="95"/>
      <c r="D95" s="95"/>
      <c r="E95" s="95"/>
      <c r="F95" s="269"/>
      <c r="G95" s="95"/>
      <c r="H95" s="95"/>
      <c r="I95" s="95"/>
      <c r="J95" s="95"/>
      <c r="K95" s="116"/>
    </row>
    <row r="96" spans="1:11" ht="15.75">
      <c r="A96" s="95"/>
      <c r="B96" s="95"/>
      <c r="C96" s="95"/>
      <c r="D96" s="95"/>
      <c r="E96" s="95"/>
      <c r="F96" s="269"/>
      <c r="G96" s="95"/>
      <c r="H96" s="95"/>
      <c r="I96" s="95"/>
      <c r="J96" s="95"/>
      <c r="K96" s="116"/>
    </row>
    <row r="97" spans="1:11" ht="15.75">
      <c r="A97" s="95"/>
      <c r="B97" s="95"/>
      <c r="C97" s="95"/>
      <c r="D97" s="95"/>
      <c r="E97" s="95"/>
      <c r="F97" s="269"/>
      <c r="G97" s="95"/>
      <c r="H97" s="95"/>
      <c r="I97" s="95"/>
      <c r="J97" s="95"/>
      <c r="K97" s="116"/>
    </row>
    <row r="98" spans="1:11" ht="15.75">
      <c r="A98" s="95"/>
      <c r="B98" s="95"/>
      <c r="C98" s="95"/>
      <c r="D98" s="95"/>
      <c r="E98" s="95"/>
      <c r="F98" s="269"/>
      <c r="G98" s="95"/>
      <c r="H98" s="95"/>
      <c r="I98" s="95"/>
      <c r="J98" s="95"/>
      <c r="K98" s="116"/>
    </row>
    <row r="99" spans="1:11" ht="15.75">
      <c r="A99" s="95"/>
      <c r="B99" s="95"/>
      <c r="C99" s="95"/>
      <c r="D99" s="95"/>
      <c r="E99" s="95"/>
      <c r="F99" s="269"/>
      <c r="G99" s="95"/>
      <c r="H99" s="95"/>
      <c r="I99" s="95"/>
      <c r="J99" s="95"/>
      <c r="K99" s="116"/>
    </row>
    <row r="100" spans="1:11" ht="15.75">
      <c r="A100" s="95"/>
      <c r="B100" s="95"/>
      <c r="C100" s="95"/>
      <c r="D100" s="95"/>
      <c r="E100" s="95"/>
      <c r="F100" s="269"/>
      <c r="G100" s="95"/>
      <c r="H100" s="95"/>
      <c r="I100" s="95"/>
      <c r="J100" s="95"/>
      <c r="K100" s="116"/>
    </row>
    <row r="101" spans="1:11" ht="15.75">
      <c r="A101" s="95"/>
      <c r="B101" s="95"/>
      <c r="C101" s="95"/>
      <c r="D101" s="95"/>
      <c r="E101" s="95"/>
      <c r="F101" s="269"/>
      <c r="G101" s="95"/>
      <c r="H101" s="95"/>
      <c r="I101" s="95"/>
      <c r="J101" s="95"/>
      <c r="K101" s="116"/>
    </row>
    <row r="102" spans="1:11" ht="15.75">
      <c r="A102" s="95"/>
      <c r="B102" s="95"/>
      <c r="C102" s="95"/>
      <c r="D102" s="95"/>
      <c r="E102" s="95"/>
      <c r="F102" s="269"/>
      <c r="G102" s="95"/>
      <c r="H102" s="95"/>
      <c r="I102" s="95"/>
      <c r="J102" s="95"/>
      <c r="K102" s="116"/>
    </row>
    <row r="103" spans="1:11" ht="15.75">
      <c r="A103" s="95"/>
      <c r="B103" s="95"/>
      <c r="C103" s="95"/>
      <c r="D103" s="95"/>
      <c r="E103" s="95"/>
      <c r="F103" s="269"/>
      <c r="G103" s="95"/>
      <c r="H103" s="95"/>
      <c r="I103" s="95"/>
      <c r="J103" s="95"/>
      <c r="K103" s="116"/>
    </row>
    <row r="104" spans="1:11" ht="15.75">
      <c r="A104" s="95"/>
      <c r="B104" s="95"/>
      <c r="C104" s="95"/>
      <c r="D104" s="95"/>
      <c r="E104" s="95"/>
      <c r="F104" s="269"/>
      <c r="G104" s="95"/>
      <c r="H104" s="95"/>
      <c r="I104" s="95"/>
      <c r="J104" s="95"/>
      <c r="K104" s="116"/>
    </row>
    <row r="105" spans="1:11" ht="15.75">
      <c r="A105" s="95"/>
      <c r="B105" s="95"/>
      <c r="C105" s="95"/>
      <c r="D105" s="95"/>
      <c r="E105" s="95"/>
      <c r="F105" s="269"/>
      <c r="G105" s="95"/>
      <c r="H105" s="95"/>
      <c r="I105" s="95"/>
      <c r="J105" s="95"/>
      <c r="K105" s="116"/>
    </row>
    <row r="106" spans="1:11" ht="15.75">
      <c r="A106" s="95"/>
      <c r="B106" s="95"/>
      <c r="C106" s="95"/>
      <c r="D106" s="95"/>
      <c r="E106" s="95"/>
      <c r="F106" s="269"/>
      <c r="G106" s="95"/>
      <c r="H106" s="95"/>
      <c r="I106" s="95"/>
      <c r="J106" s="95"/>
      <c r="K106" s="116"/>
    </row>
    <row r="107" spans="1:11" ht="15.75">
      <c r="A107" s="95"/>
      <c r="B107" s="95"/>
      <c r="C107" s="95"/>
      <c r="D107" s="95"/>
      <c r="E107" s="95"/>
      <c r="F107" s="269"/>
      <c r="G107" s="95"/>
      <c r="H107" s="95"/>
      <c r="I107" s="95"/>
      <c r="J107" s="95"/>
      <c r="K107" s="116"/>
    </row>
    <row r="108" spans="1:11" ht="15.75">
      <c r="A108" s="95"/>
      <c r="B108" s="95"/>
      <c r="C108" s="95"/>
      <c r="D108" s="95"/>
      <c r="E108" s="95"/>
      <c r="F108" s="269"/>
      <c r="G108" s="95"/>
      <c r="H108" s="95"/>
      <c r="I108" s="95"/>
      <c r="J108" s="95"/>
      <c r="K108" s="116"/>
    </row>
    <row r="109" spans="1:11" ht="15.75">
      <c r="A109" s="4"/>
      <c r="B109" s="4"/>
      <c r="C109" s="4"/>
      <c r="D109" s="4"/>
      <c r="E109" s="4"/>
      <c r="F109" s="223"/>
      <c r="G109" s="4"/>
      <c r="H109" s="4"/>
      <c r="I109" s="4"/>
      <c r="J109" s="4"/>
      <c r="K109" s="62"/>
    </row>
    <row r="110" spans="1:11" ht="15.75">
      <c r="A110" s="4"/>
      <c r="B110" s="4"/>
      <c r="C110" s="4"/>
      <c r="D110" s="4"/>
      <c r="E110" s="4"/>
      <c r="F110" s="223"/>
      <c r="G110" s="4"/>
      <c r="H110" s="4"/>
      <c r="I110" s="4"/>
      <c r="J110" s="4"/>
      <c r="K110" s="62"/>
    </row>
    <row r="111" spans="1:11" ht="15.75">
      <c r="A111" s="4"/>
      <c r="B111" s="4"/>
      <c r="C111" s="4"/>
      <c r="D111" s="4"/>
      <c r="E111" s="4"/>
      <c r="F111" s="223"/>
      <c r="G111" s="4"/>
      <c r="H111" s="4"/>
      <c r="I111" s="4"/>
      <c r="J111" s="4"/>
      <c r="K111" s="62"/>
    </row>
    <row r="112" spans="1:11" ht="15.75">
      <c r="A112" s="4"/>
      <c r="B112" s="4"/>
      <c r="C112" s="4"/>
      <c r="D112" s="4"/>
      <c r="E112" s="4"/>
      <c r="F112" s="223"/>
      <c r="G112" s="4"/>
      <c r="H112" s="4"/>
      <c r="I112" s="4"/>
      <c r="J112" s="4"/>
      <c r="K112" s="62"/>
    </row>
    <row r="113" spans="1:11" ht="15.75">
      <c r="A113" s="4"/>
      <c r="B113" s="4"/>
      <c r="C113" s="4"/>
      <c r="D113" s="4"/>
      <c r="E113" s="4"/>
      <c r="F113" s="223"/>
      <c r="G113" s="4"/>
      <c r="H113" s="4"/>
      <c r="I113" s="4"/>
      <c r="J113" s="4"/>
      <c r="K113" s="62"/>
    </row>
    <row r="114" spans="1:11" ht="15.75">
      <c r="A114" s="4"/>
      <c r="B114" s="4"/>
      <c r="C114" s="4"/>
      <c r="D114" s="4"/>
      <c r="E114" s="4"/>
      <c r="F114" s="223"/>
      <c r="G114" s="4"/>
      <c r="H114" s="4"/>
      <c r="I114" s="4"/>
      <c r="J114" s="4"/>
      <c r="K114" s="62"/>
    </row>
    <row r="115" spans="1:11" ht="15.75">
      <c r="A115" s="4"/>
      <c r="B115" s="4"/>
      <c r="C115" s="4"/>
      <c r="D115" s="4"/>
      <c r="E115" s="4"/>
      <c r="F115" s="223"/>
      <c r="G115" s="4"/>
      <c r="H115" s="4"/>
      <c r="I115" s="4"/>
      <c r="J115" s="4"/>
      <c r="K115" s="62"/>
    </row>
    <row r="116" spans="1:11" ht="15.75">
      <c r="A116" s="4"/>
      <c r="B116" s="4"/>
      <c r="C116" s="4"/>
      <c r="D116" s="4"/>
      <c r="E116" s="4"/>
      <c r="F116" s="223"/>
      <c r="G116" s="4"/>
      <c r="H116" s="4"/>
      <c r="I116" s="4"/>
      <c r="J116" s="4"/>
      <c r="K116" s="62"/>
    </row>
    <row r="117" spans="1:11" ht="15.75">
      <c r="A117" s="4"/>
      <c r="B117" s="4"/>
      <c r="C117" s="4"/>
      <c r="D117" s="4"/>
      <c r="E117" s="4"/>
      <c r="F117" s="223"/>
      <c r="G117" s="4"/>
      <c r="H117" s="4"/>
      <c r="I117" s="4"/>
      <c r="J117" s="4"/>
      <c r="K117" s="62"/>
    </row>
    <row r="118" ht="15.75">
      <c r="K118" s="62"/>
    </row>
    <row r="119" ht="15.75">
      <c r="K119" s="62"/>
    </row>
    <row r="120" ht="15.75">
      <c r="K120" s="62"/>
    </row>
    <row r="121" ht="15.75">
      <c r="K121" s="62"/>
    </row>
    <row r="122" ht="15.75">
      <c r="K122" s="62"/>
    </row>
    <row r="123" ht="15.75">
      <c r="K123" s="62"/>
    </row>
    <row r="124" ht="15.75">
      <c r="K124" s="62"/>
    </row>
    <row r="125" ht="15.75">
      <c r="K125" s="62"/>
    </row>
    <row r="126" ht="15.75">
      <c r="K126" s="62"/>
    </row>
    <row r="127" ht="15.75">
      <c r="K127" s="62"/>
    </row>
    <row r="128" ht="15.75">
      <c r="K128" s="62"/>
    </row>
    <row r="129" ht="15.75">
      <c r="K129" s="62"/>
    </row>
    <row r="130" ht="15.75">
      <c r="K130" s="62"/>
    </row>
    <row r="131" ht="15.75">
      <c r="K131" s="62"/>
    </row>
    <row r="132" ht="15.75">
      <c r="K132" s="62"/>
    </row>
    <row r="133" ht="15.75">
      <c r="K133" s="62"/>
    </row>
    <row r="134" ht="15.75">
      <c r="K134" s="62"/>
    </row>
    <row r="135" ht="15.75">
      <c r="K135" s="62"/>
    </row>
    <row r="136" ht="15.75">
      <c r="K136" s="62"/>
    </row>
    <row r="137" ht="15.75">
      <c r="K137" s="62"/>
    </row>
    <row r="138" ht="15.75">
      <c r="K138" s="62"/>
    </row>
    <row r="139" ht="15.75">
      <c r="K139" s="62"/>
    </row>
    <row r="140" ht="15.75">
      <c r="K140" s="62"/>
    </row>
    <row r="141" ht="15.75">
      <c r="K141" s="62"/>
    </row>
    <row r="142" ht="15.75">
      <c r="K142" s="62"/>
    </row>
    <row r="143" ht="15.75">
      <c r="K143" s="62"/>
    </row>
    <row r="144" ht="15.75">
      <c r="K144" s="62"/>
    </row>
    <row r="145" ht="15.75">
      <c r="K145" s="62"/>
    </row>
    <row r="146" ht="15.75">
      <c r="K146" s="62"/>
    </row>
    <row r="147" ht="15.75">
      <c r="K147" s="62"/>
    </row>
    <row r="148" ht="15.75">
      <c r="K148" s="62"/>
    </row>
    <row r="149" ht="15.75">
      <c r="K149" s="62"/>
    </row>
    <row r="150" ht="15.75">
      <c r="K150" s="62"/>
    </row>
    <row r="151" ht="15.75">
      <c r="K151" s="62"/>
    </row>
    <row r="152" ht="15.75">
      <c r="K152" s="62"/>
    </row>
    <row r="153" ht="15.75">
      <c r="K153" s="62"/>
    </row>
    <row r="154" ht="15.75">
      <c r="K154" s="62"/>
    </row>
    <row r="155" ht="15.75">
      <c r="K155" s="62"/>
    </row>
    <row r="156" ht="15.75">
      <c r="K156" s="62"/>
    </row>
    <row r="157" ht="15.75">
      <c r="K157" s="62"/>
    </row>
    <row r="158" ht="15.75">
      <c r="K158" s="62"/>
    </row>
    <row r="159" ht="15.75">
      <c r="K159" s="62"/>
    </row>
    <row r="160" ht="15.75">
      <c r="K160" s="62"/>
    </row>
    <row r="161" ht="15.75">
      <c r="K161" s="62"/>
    </row>
    <row r="162" ht="15.75">
      <c r="K162" s="62"/>
    </row>
    <row r="163" ht="15.75">
      <c r="K163" s="62"/>
    </row>
    <row r="164" ht="15.75">
      <c r="K164" s="62"/>
    </row>
    <row r="165" ht="15.75">
      <c r="K165" s="62"/>
    </row>
    <row r="166" ht="15.75">
      <c r="K166" s="62"/>
    </row>
    <row r="167" ht="15.75">
      <c r="K167" s="62"/>
    </row>
    <row r="168" ht="15.75">
      <c r="K168" s="62"/>
    </row>
    <row r="169" ht="15.75">
      <c r="K169" s="62"/>
    </row>
    <row r="170" ht="15.75">
      <c r="K170" s="62"/>
    </row>
    <row r="171" ht="15.75">
      <c r="K171" s="62"/>
    </row>
    <row r="172" ht="15.75">
      <c r="K172" s="62"/>
    </row>
    <row r="173" ht="15.75">
      <c r="K173" s="62"/>
    </row>
    <row r="174" ht="15.75">
      <c r="K174" s="62"/>
    </row>
    <row r="175" ht="15.75">
      <c r="K175" s="62"/>
    </row>
    <row r="176" ht="15.75">
      <c r="K176" s="62"/>
    </row>
    <row r="177" ht="15.75">
      <c r="K177" s="62"/>
    </row>
    <row r="178" ht="15.75">
      <c r="K178" s="62"/>
    </row>
    <row r="179" ht="15.75">
      <c r="K179" s="62"/>
    </row>
    <row r="180" ht="15.75">
      <c r="K180" s="62"/>
    </row>
    <row r="181" ht="15.75">
      <c r="K181" s="62"/>
    </row>
    <row r="182" ht="15.75">
      <c r="K182" s="62"/>
    </row>
    <row r="183" ht="15.75">
      <c r="K183" s="62"/>
    </row>
    <row r="184" ht="15.75">
      <c r="K184" s="62"/>
    </row>
    <row r="185" ht="15.75">
      <c r="K185" s="62"/>
    </row>
    <row r="186" ht="15.75">
      <c r="K186" s="62"/>
    </row>
    <row r="187" ht="15.75">
      <c r="K187" s="62"/>
    </row>
    <row r="188" ht="15.75">
      <c r="K188" s="62"/>
    </row>
    <row r="189" ht="15.75">
      <c r="K189" s="62"/>
    </row>
    <row r="190" ht="15.75">
      <c r="K190" s="62"/>
    </row>
    <row r="191" ht="15.75">
      <c r="K191" s="62"/>
    </row>
    <row r="192" ht="15.75">
      <c r="K192" s="62"/>
    </row>
    <row r="193" ht="15.75">
      <c r="K193" s="62"/>
    </row>
    <row r="194" ht="15.75">
      <c r="K194" s="62"/>
    </row>
    <row r="195" ht="15.75">
      <c r="K195" s="62"/>
    </row>
    <row r="196" ht="15.75">
      <c r="K196" s="62"/>
    </row>
    <row r="197" ht="15.75">
      <c r="K197" s="62"/>
    </row>
    <row r="198" ht="15.75">
      <c r="K198" s="62"/>
    </row>
    <row r="199" ht="15.75">
      <c r="K199" s="62"/>
    </row>
    <row r="200" ht="15.75">
      <c r="K200" s="62"/>
    </row>
    <row r="201" ht="15.75">
      <c r="K201" s="62"/>
    </row>
    <row r="202" ht="15.75">
      <c r="K202" s="62"/>
    </row>
    <row r="203" ht="15.75">
      <c r="K203" s="62"/>
    </row>
    <row r="204" ht="15.75">
      <c r="K204" s="62"/>
    </row>
    <row r="205" ht="15.75">
      <c r="K205" s="62"/>
    </row>
    <row r="206" ht="15.75">
      <c r="K206" s="62"/>
    </row>
    <row r="207" ht="15.75">
      <c r="K207" s="62"/>
    </row>
    <row r="208" ht="15.75">
      <c r="K208" s="62"/>
    </row>
    <row r="209" ht="15.75">
      <c r="K209" s="62"/>
    </row>
    <row r="210" ht="15.75">
      <c r="K210" s="62"/>
    </row>
    <row r="211" ht="15.75">
      <c r="K211" s="62"/>
    </row>
    <row r="212" ht="15.75">
      <c r="K212" s="62"/>
    </row>
    <row r="213" ht="15.75">
      <c r="K213" s="62"/>
    </row>
    <row r="214" ht="15.75">
      <c r="K214" s="62"/>
    </row>
    <row r="215" ht="15.75">
      <c r="K215" s="62"/>
    </row>
    <row r="216" ht="15.75">
      <c r="K216" s="62"/>
    </row>
    <row r="217" ht="15.75">
      <c r="K217" s="62"/>
    </row>
    <row r="218" ht="15.75">
      <c r="K218" s="62"/>
    </row>
    <row r="219" ht="15.75">
      <c r="K219" s="62"/>
    </row>
    <row r="220" ht="15.75">
      <c r="K220" s="62"/>
    </row>
    <row r="221" ht="15.75">
      <c r="K221" s="62"/>
    </row>
    <row r="222" ht="15.75">
      <c r="K222" s="62"/>
    </row>
    <row r="223" ht="15.75">
      <c r="K223" s="62"/>
    </row>
    <row r="224" ht="15.75">
      <c r="K224" s="62"/>
    </row>
    <row r="225" ht="15.75">
      <c r="K225" s="62"/>
    </row>
    <row r="226" ht="15.75">
      <c r="K226" s="62"/>
    </row>
    <row r="227" ht="15.75">
      <c r="K227" s="62"/>
    </row>
    <row r="228" ht="15.75">
      <c r="K228" s="62"/>
    </row>
    <row r="229" ht="15.75">
      <c r="K229" s="62"/>
    </row>
    <row r="230" ht="15.75">
      <c r="K230" s="62"/>
    </row>
    <row r="231" ht="15.75">
      <c r="K231" s="62"/>
    </row>
    <row r="232" ht="15.75">
      <c r="K232" s="62"/>
    </row>
    <row r="233" ht="15.75">
      <c r="K233" s="62"/>
    </row>
    <row r="234" ht="15.75">
      <c r="K234" s="62"/>
    </row>
    <row r="235" ht="15.75">
      <c r="K235" s="62"/>
    </row>
    <row r="236" ht="15.75">
      <c r="K236" s="62"/>
    </row>
    <row r="237" ht="15.75">
      <c r="K237" s="62"/>
    </row>
    <row r="238" ht="15.75">
      <c r="K238" s="62"/>
    </row>
    <row r="239" ht="15.75">
      <c r="K239" s="62"/>
    </row>
    <row r="240" ht="15.75">
      <c r="K240" s="62"/>
    </row>
    <row r="241" ht="15.75">
      <c r="K241" s="62"/>
    </row>
    <row r="242" ht="15.75">
      <c r="K242" s="62"/>
    </row>
    <row r="243" ht="15.75">
      <c r="K243" s="62"/>
    </row>
    <row r="244" ht="15.75">
      <c r="K244" s="62"/>
    </row>
    <row r="245" ht="15.75">
      <c r="K245" s="62"/>
    </row>
    <row r="246" ht="15.75">
      <c r="K246" s="62"/>
    </row>
    <row r="247" ht="15.75">
      <c r="K247" s="62"/>
    </row>
    <row r="248" ht="15.75">
      <c r="K248" s="62"/>
    </row>
    <row r="249" ht="15.75">
      <c r="K249" s="62"/>
    </row>
    <row r="250" ht="15.75">
      <c r="K250" s="62"/>
    </row>
    <row r="251" ht="15.75">
      <c r="K251" s="62"/>
    </row>
    <row r="252" ht="15.75">
      <c r="K252" s="62"/>
    </row>
    <row r="253" ht="15.75">
      <c r="K253" s="62"/>
    </row>
    <row r="254" ht="15.75">
      <c r="K254" s="62"/>
    </row>
    <row r="255" ht="15.75">
      <c r="K255" s="62"/>
    </row>
    <row r="256" ht="15.75">
      <c r="K256" s="62"/>
    </row>
    <row r="257" ht="15.75">
      <c r="K257" s="62"/>
    </row>
    <row r="258" ht="15.75">
      <c r="K258" s="62"/>
    </row>
    <row r="259" ht="15.75">
      <c r="K259" s="62"/>
    </row>
    <row r="260" ht="15.75">
      <c r="K260" s="62"/>
    </row>
    <row r="261" ht="15.75">
      <c r="K261" s="62"/>
    </row>
    <row r="262" ht="15.75">
      <c r="K262" s="62"/>
    </row>
    <row r="263" ht="15.75">
      <c r="K263" s="62"/>
    </row>
    <row r="264" ht="15.75">
      <c r="K264" s="62"/>
    </row>
    <row r="265" ht="15.75">
      <c r="K265" s="62"/>
    </row>
    <row r="266" ht="15.75">
      <c r="K266" s="62"/>
    </row>
    <row r="267" ht="15.75">
      <c r="K267" s="62"/>
    </row>
    <row r="268" ht="15.75">
      <c r="K268" s="62"/>
    </row>
    <row r="269" ht="15.75">
      <c r="K269" s="62"/>
    </row>
    <row r="270" ht="15.75">
      <c r="K270" s="62"/>
    </row>
    <row r="271" ht="15.75">
      <c r="K271" s="62"/>
    </row>
    <row r="272" ht="15.75">
      <c r="K272" s="62"/>
    </row>
    <row r="273" ht="15.75">
      <c r="K273" s="62"/>
    </row>
    <row r="274" ht="15.75">
      <c r="K274" s="62"/>
    </row>
    <row r="275" ht="15.75">
      <c r="K275" s="62"/>
    </row>
    <row r="276" ht="15.75">
      <c r="K276" s="62"/>
    </row>
    <row r="277" ht="15.75">
      <c r="K277" s="62"/>
    </row>
    <row r="278" ht="15.75">
      <c r="K278" s="62"/>
    </row>
    <row r="279" ht="15.75">
      <c r="K279" s="62"/>
    </row>
    <row r="280" ht="15.75">
      <c r="K280" s="62"/>
    </row>
    <row r="281" ht="15.75">
      <c r="K281" s="62"/>
    </row>
    <row r="282" ht="15.75">
      <c r="K282" s="62"/>
    </row>
    <row r="283" ht="15.75">
      <c r="K283" s="62"/>
    </row>
    <row r="284" ht="15.75">
      <c r="K284" s="62"/>
    </row>
    <row r="285" ht="15.75">
      <c r="K285" s="62"/>
    </row>
    <row r="286" ht="15.75">
      <c r="K286" s="62"/>
    </row>
    <row r="287" ht="15.75">
      <c r="K287" s="62"/>
    </row>
    <row r="288" ht="15.75">
      <c r="K288" s="62"/>
    </row>
    <row r="289" ht="15.75">
      <c r="K289" s="62"/>
    </row>
    <row r="290" ht="15.75">
      <c r="K290" s="62"/>
    </row>
    <row r="291" ht="15.75">
      <c r="K291" s="62"/>
    </row>
    <row r="292" ht="15.75">
      <c r="K292" s="62"/>
    </row>
    <row r="293" ht="15.75">
      <c r="K293" s="62"/>
    </row>
    <row r="294" ht="15.75">
      <c r="K294" s="62"/>
    </row>
    <row r="295" ht="15.75">
      <c r="K295" s="62"/>
    </row>
    <row r="296" ht="15.75">
      <c r="K296" s="62"/>
    </row>
    <row r="297" ht="15.75">
      <c r="K297" s="62"/>
    </row>
    <row r="298" ht="15.75">
      <c r="K298" s="62"/>
    </row>
    <row r="299" ht="15.75">
      <c r="K299" s="62"/>
    </row>
    <row r="300" ht="15.75">
      <c r="K300" s="62"/>
    </row>
    <row r="301" ht="15.75">
      <c r="K301" s="62"/>
    </row>
    <row r="302" ht="15.75">
      <c r="K302" s="62"/>
    </row>
    <row r="303" ht="15.75">
      <c r="K303" s="62"/>
    </row>
    <row r="304" ht="15.75">
      <c r="K304" s="62"/>
    </row>
    <row r="305" ht="15.75">
      <c r="K305" s="62"/>
    </row>
    <row r="306" ht="15.75">
      <c r="K306" s="62"/>
    </row>
    <row r="307" ht="15.75">
      <c r="K307" s="62"/>
    </row>
    <row r="308" ht="15.75">
      <c r="K308" s="62"/>
    </row>
    <row r="309" ht="15.75">
      <c r="K309" s="62"/>
    </row>
    <row r="310" ht="15.75">
      <c r="K310" s="62"/>
    </row>
    <row r="311" ht="15.75">
      <c r="K311" s="62"/>
    </row>
    <row r="312" ht="15.75">
      <c r="K312" s="62"/>
    </row>
    <row r="313" ht="15.75">
      <c r="K313" s="62"/>
    </row>
    <row r="314" ht="15.75">
      <c r="K314" s="62"/>
    </row>
    <row r="315" ht="15.75">
      <c r="K315" s="62"/>
    </row>
    <row r="316" ht="15.75">
      <c r="K316" s="62"/>
    </row>
    <row r="317" ht="15.75">
      <c r="K317" s="62"/>
    </row>
    <row r="318" ht="15.75">
      <c r="K318" s="62"/>
    </row>
    <row r="319" ht="15.75">
      <c r="K319" s="62"/>
    </row>
    <row r="320" ht="15.75">
      <c r="K320" s="62"/>
    </row>
    <row r="321" ht="15.75">
      <c r="K321" s="62"/>
    </row>
    <row r="322" ht="15.75">
      <c r="K322" s="62"/>
    </row>
    <row r="323" ht="15.75">
      <c r="K323" s="62"/>
    </row>
    <row r="324" ht="15.75">
      <c r="K324" s="62"/>
    </row>
    <row r="325" ht="15.75">
      <c r="K325" s="62"/>
    </row>
    <row r="326" ht="15.75">
      <c r="K326" s="62"/>
    </row>
    <row r="327" ht="15.75">
      <c r="K327" s="62"/>
    </row>
    <row r="328" ht="15.75">
      <c r="K328" s="62"/>
    </row>
    <row r="329" ht="15.75">
      <c r="K329" s="62"/>
    </row>
    <row r="330" ht="15.75">
      <c r="K330" s="62"/>
    </row>
    <row r="331" ht="15.75">
      <c r="K331" s="62"/>
    </row>
    <row r="332" ht="15.75">
      <c r="K332" s="62"/>
    </row>
    <row r="333" ht="15.75">
      <c r="K333" s="62"/>
    </row>
    <row r="334" ht="15.75">
      <c r="K334" s="62"/>
    </row>
    <row r="335" ht="15.75">
      <c r="K335" s="62"/>
    </row>
    <row r="336" ht="15.75">
      <c r="K336" s="62"/>
    </row>
    <row r="337" ht="15.75">
      <c r="K337" s="62"/>
    </row>
    <row r="338" ht="15.75">
      <c r="K338" s="62"/>
    </row>
    <row r="339" ht="15.75">
      <c r="K339" s="62"/>
    </row>
    <row r="340" ht="15.75">
      <c r="K340" s="62"/>
    </row>
    <row r="341" ht="15.75">
      <c r="K341" s="62"/>
    </row>
    <row r="342" ht="15.75">
      <c r="K342" s="62"/>
    </row>
    <row r="343" ht="15.75">
      <c r="K343" s="62"/>
    </row>
    <row r="344" ht="15.75">
      <c r="K344" s="62"/>
    </row>
    <row r="345" ht="15.75">
      <c r="K345" s="62"/>
    </row>
    <row r="346" ht="15.75">
      <c r="K346" s="62"/>
    </row>
    <row r="347" ht="15.75">
      <c r="K347" s="62"/>
    </row>
    <row r="348" ht="15.75">
      <c r="K348" s="62"/>
    </row>
    <row r="349" ht="15.75">
      <c r="K349" s="62"/>
    </row>
    <row r="350" ht="15.75">
      <c r="K350" s="62"/>
    </row>
    <row r="351" ht="15.75">
      <c r="K351" s="62"/>
    </row>
    <row r="352" ht="15.75">
      <c r="K352" s="62"/>
    </row>
    <row r="353" ht="15.75">
      <c r="K353" s="62"/>
    </row>
    <row r="354" ht="15.75">
      <c r="K354" s="62"/>
    </row>
    <row r="355" ht="15.75">
      <c r="K355" s="62"/>
    </row>
    <row r="356" ht="15.75">
      <c r="K356" s="62"/>
    </row>
    <row r="357" ht="15.75">
      <c r="K357" s="62"/>
    </row>
    <row r="358" ht="15.75">
      <c r="K358" s="62"/>
    </row>
    <row r="359" ht="15.75">
      <c r="K359" s="62"/>
    </row>
    <row r="360" ht="15.75">
      <c r="K360" s="62"/>
    </row>
    <row r="361" ht="15.75">
      <c r="K361" s="62"/>
    </row>
    <row r="362" ht="15.75">
      <c r="K362" s="62"/>
    </row>
    <row r="363" ht="15.75">
      <c r="K363" s="62"/>
    </row>
    <row r="364" ht="15.75">
      <c r="K364" s="62"/>
    </row>
    <row r="365" ht="15.75">
      <c r="K365" s="62"/>
    </row>
    <row r="366" ht="15.75">
      <c r="K366" s="62"/>
    </row>
    <row r="367" ht="15.75">
      <c r="K367" s="62"/>
    </row>
    <row r="368" ht="15.75">
      <c r="K368" s="62"/>
    </row>
    <row r="369" ht="15.75">
      <c r="K369" s="62"/>
    </row>
    <row r="370" ht="15.75">
      <c r="K370" s="62"/>
    </row>
    <row r="371" ht="15.75">
      <c r="K371" s="62"/>
    </row>
    <row r="372" ht="15.75">
      <c r="K372" s="62"/>
    </row>
    <row r="373" ht="15.75">
      <c r="K373" s="62"/>
    </row>
    <row r="374" ht="15.75">
      <c r="K374" s="62"/>
    </row>
    <row r="375" ht="15.75">
      <c r="K375" s="62"/>
    </row>
    <row r="376" ht="15.75">
      <c r="K376" s="62"/>
    </row>
    <row r="377" ht="15.75">
      <c r="K377" s="62"/>
    </row>
    <row r="378" ht="15.75">
      <c r="K378" s="62"/>
    </row>
    <row r="379" ht="15.75">
      <c r="K379" s="62"/>
    </row>
    <row r="380" ht="15.75">
      <c r="K380" s="62"/>
    </row>
    <row r="381" ht="15.75">
      <c r="K381" s="62"/>
    </row>
    <row r="382" ht="15.75">
      <c r="K382" s="62"/>
    </row>
    <row r="383" ht="15.75">
      <c r="K383" s="62"/>
    </row>
    <row r="384" ht="15.75">
      <c r="K384" s="62"/>
    </row>
    <row r="385" ht="15.75">
      <c r="K385" s="62"/>
    </row>
    <row r="386" ht="15.75">
      <c r="K386" s="62"/>
    </row>
    <row r="387" ht="15.75">
      <c r="K387" s="62"/>
    </row>
    <row r="388" ht="15.75">
      <c r="K388" s="62"/>
    </row>
    <row r="389" ht="15.75">
      <c r="K389" s="62"/>
    </row>
    <row r="390" ht="15.75">
      <c r="K390" s="62"/>
    </row>
    <row r="391" ht="15.75">
      <c r="K391" s="62"/>
    </row>
    <row r="392" ht="15.75">
      <c r="K392" s="62"/>
    </row>
    <row r="393" ht="15.75">
      <c r="K393" s="62"/>
    </row>
    <row r="394" ht="15.75">
      <c r="K394" s="62"/>
    </row>
    <row r="395" ht="15.75">
      <c r="K395" s="62"/>
    </row>
    <row r="396" ht="15.75">
      <c r="K396" s="62"/>
    </row>
    <row r="397" ht="15.75">
      <c r="K397" s="62"/>
    </row>
    <row r="398" ht="15.75">
      <c r="K398" s="62"/>
    </row>
    <row r="399" ht="15.75">
      <c r="K399" s="62"/>
    </row>
    <row r="400" ht="15.75">
      <c r="K400" s="62"/>
    </row>
    <row r="401" ht="15.75">
      <c r="K401" s="62"/>
    </row>
    <row r="402" ht="15.75">
      <c r="K402" s="62"/>
    </row>
    <row r="403" ht="15.75">
      <c r="K403" s="62"/>
    </row>
    <row r="404" ht="15.75">
      <c r="K404" s="62"/>
    </row>
    <row r="405" ht="15.75">
      <c r="K405" s="62"/>
    </row>
    <row r="406" ht="15.75">
      <c r="K406" s="62"/>
    </row>
    <row r="407" ht="15.75">
      <c r="K407" s="62"/>
    </row>
    <row r="408" ht="15.75">
      <c r="K408" s="62"/>
    </row>
    <row r="409" ht="15.75">
      <c r="K409" s="62"/>
    </row>
    <row r="410" ht="15.75">
      <c r="K410" s="62"/>
    </row>
    <row r="411" ht="15.75">
      <c r="K411" s="62"/>
    </row>
    <row r="412" ht="15.75">
      <c r="K412" s="62"/>
    </row>
    <row r="413" ht="15.75">
      <c r="K413" s="62"/>
    </row>
    <row r="414" ht="15.75">
      <c r="K414" s="62"/>
    </row>
    <row r="415" ht="15.75">
      <c r="K415" s="62"/>
    </row>
    <row r="416" ht="15.75">
      <c r="K416" s="62"/>
    </row>
    <row r="417" ht="15.75">
      <c r="K417" s="62"/>
    </row>
    <row r="418" ht="15.75">
      <c r="K418" s="62"/>
    </row>
    <row r="419" ht="15.75">
      <c r="K419" s="62"/>
    </row>
    <row r="420" ht="15.75">
      <c r="K420" s="62"/>
    </row>
    <row r="421" ht="15.75">
      <c r="K421" s="62"/>
    </row>
    <row r="422" ht="15.75">
      <c r="K422" s="62"/>
    </row>
    <row r="423" ht="15.75">
      <c r="K423" s="62"/>
    </row>
    <row r="424" ht="15.75">
      <c r="K424" s="62"/>
    </row>
    <row r="425" ht="15.75">
      <c r="K425" s="62"/>
    </row>
    <row r="426" ht="15.75">
      <c r="K426" s="62"/>
    </row>
    <row r="427" ht="15.75">
      <c r="K427" s="62"/>
    </row>
    <row r="428" ht="15.75">
      <c r="K428" s="62"/>
    </row>
    <row r="429" ht="15.75">
      <c r="K429" s="62"/>
    </row>
    <row r="430" ht="15.75">
      <c r="K430" s="62"/>
    </row>
    <row r="431" ht="15.75">
      <c r="K431" s="62"/>
    </row>
    <row r="432" ht="15.75">
      <c r="K432" s="62"/>
    </row>
    <row r="433" ht="15.75">
      <c r="K433" s="62"/>
    </row>
    <row r="434" ht="15.75">
      <c r="K434" s="62"/>
    </row>
    <row r="435" ht="15.75">
      <c r="K435" s="62"/>
    </row>
    <row r="436" ht="15.75">
      <c r="K436" s="62"/>
    </row>
    <row r="437" ht="15.75">
      <c r="K437" s="62"/>
    </row>
    <row r="438" ht="15.75">
      <c r="K438" s="62"/>
    </row>
    <row r="439" ht="15.75">
      <c r="K439" s="62"/>
    </row>
    <row r="440" ht="15.75">
      <c r="K440" s="62"/>
    </row>
    <row r="441" ht="15.75">
      <c r="K441" s="62"/>
    </row>
    <row r="442" ht="15.75">
      <c r="K442" s="62"/>
    </row>
    <row r="443" ht="15.75">
      <c r="K443" s="62"/>
    </row>
    <row r="444" ht="15.75">
      <c r="K444" s="62"/>
    </row>
    <row r="445" ht="15.75">
      <c r="K445" s="62"/>
    </row>
    <row r="446" ht="15.75">
      <c r="K446" s="62"/>
    </row>
    <row r="447" ht="15.75">
      <c r="K447" s="62"/>
    </row>
    <row r="448" ht="15.75">
      <c r="K448" s="62"/>
    </row>
    <row r="449" ht="15.75">
      <c r="K449" s="62"/>
    </row>
    <row r="450" ht="15.75">
      <c r="K450" s="62"/>
    </row>
    <row r="451" ht="15.75">
      <c r="K451" s="62"/>
    </row>
    <row r="452" ht="15.75">
      <c r="K452" s="62"/>
    </row>
    <row r="453" ht="15.75">
      <c r="K453" s="62"/>
    </row>
    <row r="454" ht="15.75">
      <c r="K454" s="62"/>
    </row>
    <row r="455" ht="15.75">
      <c r="K455" s="62"/>
    </row>
    <row r="456" ht="15.75">
      <c r="K456" s="62"/>
    </row>
    <row r="457" ht="15.75">
      <c r="K457" s="62"/>
    </row>
    <row r="458" ht="15.75">
      <c r="K458" s="62"/>
    </row>
    <row r="459" ht="15.75">
      <c r="K459" s="62"/>
    </row>
    <row r="460" ht="15.75">
      <c r="K460" s="62"/>
    </row>
    <row r="461" ht="15.75">
      <c r="K461" s="62"/>
    </row>
    <row r="462" ht="15.75">
      <c r="K462" s="62"/>
    </row>
    <row r="463" ht="15.75">
      <c r="K463" s="62"/>
    </row>
    <row r="464" ht="15.75">
      <c r="K464" s="62"/>
    </row>
    <row r="465" ht="15.75">
      <c r="K465" s="62"/>
    </row>
    <row r="466" ht="15.75">
      <c r="K466" s="62"/>
    </row>
    <row r="467" ht="15.75">
      <c r="K467" s="62"/>
    </row>
    <row r="468" ht="15.75">
      <c r="K468" s="62"/>
    </row>
    <row r="469" ht="15.75">
      <c r="K469" s="62"/>
    </row>
    <row r="470" ht="15.75">
      <c r="K470" s="62"/>
    </row>
    <row r="471" ht="15.75">
      <c r="K471" s="62"/>
    </row>
    <row r="472" ht="15.75">
      <c r="K472" s="62"/>
    </row>
    <row r="473" ht="15.75">
      <c r="K473" s="62"/>
    </row>
    <row r="474" ht="15.75">
      <c r="K474" s="62"/>
    </row>
    <row r="475" ht="15.75">
      <c r="K475" s="62"/>
    </row>
    <row r="476" ht="15.75">
      <c r="K476" s="62"/>
    </row>
    <row r="477" ht="15.75">
      <c r="K477" s="62"/>
    </row>
    <row r="478" ht="15.75">
      <c r="K478" s="62"/>
    </row>
    <row r="479" ht="15.75">
      <c r="K479" s="62"/>
    </row>
    <row r="480" ht="15.75">
      <c r="K480" s="62"/>
    </row>
    <row r="481" ht="15.75">
      <c r="K481" s="62"/>
    </row>
    <row r="482" ht="15.75">
      <c r="K482" s="62"/>
    </row>
    <row r="483" ht="15.75">
      <c r="K483" s="62"/>
    </row>
    <row r="484" ht="15.75">
      <c r="K484" s="62"/>
    </row>
    <row r="485" ht="15.75">
      <c r="K485" s="62"/>
    </row>
    <row r="486" ht="15.75">
      <c r="K486" s="62"/>
    </row>
    <row r="487" ht="15.75">
      <c r="K487" s="62"/>
    </row>
    <row r="488" ht="15.75">
      <c r="K488" s="62"/>
    </row>
    <row r="489" ht="15.75">
      <c r="K489" s="62"/>
    </row>
    <row r="490" ht="15.75">
      <c r="K490" s="62"/>
    </row>
    <row r="491" ht="15.75">
      <c r="K491" s="62"/>
    </row>
    <row r="492" ht="15.75">
      <c r="K492" s="62"/>
    </row>
    <row r="493" ht="15.75">
      <c r="K493" s="62"/>
    </row>
    <row r="494" ht="15.75">
      <c r="K494" s="62"/>
    </row>
    <row r="495" ht="15.75">
      <c r="K495" s="62"/>
    </row>
    <row r="496" ht="15.75">
      <c r="K496" s="62"/>
    </row>
    <row r="497" ht="15.75">
      <c r="K497" s="62"/>
    </row>
    <row r="498" ht="15.75">
      <c r="K498" s="62"/>
    </row>
    <row r="499" ht="15.75">
      <c r="K499" s="62"/>
    </row>
    <row r="500" ht="15.75">
      <c r="K500" s="62"/>
    </row>
    <row r="501" ht="15.75">
      <c r="K501" s="62"/>
    </row>
    <row r="502" ht="15.75">
      <c r="K502" s="62"/>
    </row>
    <row r="503" ht="15.75">
      <c r="K503" s="62"/>
    </row>
    <row r="504" ht="15.75">
      <c r="K504" s="62"/>
    </row>
    <row r="505" ht="15.75">
      <c r="K505" s="62"/>
    </row>
    <row r="506" ht="15.75">
      <c r="K506" s="62"/>
    </row>
    <row r="507" ht="15.75">
      <c r="K507" s="62"/>
    </row>
    <row r="508" ht="15.75">
      <c r="K508" s="62"/>
    </row>
    <row r="509" ht="15.75">
      <c r="K509" s="62"/>
    </row>
    <row r="510" ht="15.75">
      <c r="K510" s="62"/>
    </row>
    <row r="511" ht="15.75">
      <c r="K511" s="62"/>
    </row>
    <row r="512" ht="15.75">
      <c r="K512" s="62"/>
    </row>
    <row r="513" ht="15.75">
      <c r="K513" s="62"/>
    </row>
    <row r="514" ht="15.75">
      <c r="K514" s="62"/>
    </row>
    <row r="515" ht="15.75">
      <c r="K515" s="62"/>
    </row>
    <row r="516" ht="15.75">
      <c r="K516" s="62"/>
    </row>
    <row r="517" ht="15.75">
      <c r="K517" s="62"/>
    </row>
    <row r="518" ht="15.75">
      <c r="K518" s="62"/>
    </row>
    <row r="519" ht="15.75">
      <c r="K519" s="62"/>
    </row>
    <row r="520" ht="15.75">
      <c r="K520" s="62"/>
    </row>
    <row r="521" ht="15.75">
      <c r="K521" s="62"/>
    </row>
    <row r="522" ht="15.75">
      <c r="K522" s="62"/>
    </row>
    <row r="523" ht="15.75">
      <c r="K523" s="62"/>
    </row>
    <row r="524" ht="15.75">
      <c r="K524" s="62"/>
    </row>
    <row r="525" ht="15.75">
      <c r="K525" s="62"/>
    </row>
    <row r="526" ht="15.75">
      <c r="K526" s="62"/>
    </row>
    <row r="527" ht="15.75">
      <c r="K527" s="62"/>
    </row>
    <row r="528" ht="15.75">
      <c r="K528" s="62"/>
    </row>
    <row r="529" ht="15.75">
      <c r="K529" s="62"/>
    </row>
    <row r="530" ht="15.75">
      <c r="K530" s="62"/>
    </row>
    <row r="531" ht="15.75">
      <c r="K531" s="62"/>
    </row>
    <row r="532" ht="15.75">
      <c r="K532" s="62"/>
    </row>
    <row r="533" ht="15.75">
      <c r="K533" s="62"/>
    </row>
    <row r="534" ht="15.75">
      <c r="K534" s="62"/>
    </row>
    <row r="535" ht="15.75">
      <c r="K535" s="62"/>
    </row>
    <row r="536" ht="15.75">
      <c r="K536" s="62"/>
    </row>
    <row r="537" ht="15.75">
      <c r="K537" s="62"/>
    </row>
    <row r="538" ht="15.75">
      <c r="K538" s="62"/>
    </row>
    <row r="539" ht="15.75">
      <c r="K539" s="62"/>
    </row>
    <row r="540" ht="15.75">
      <c r="K540" s="62"/>
    </row>
    <row r="541" ht="15.75">
      <c r="K541" s="62"/>
    </row>
    <row r="542" ht="15.75">
      <c r="K542" s="62"/>
    </row>
    <row r="543" ht="15.75">
      <c r="K543" s="62"/>
    </row>
    <row r="544" ht="15.75">
      <c r="K544" s="62"/>
    </row>
    <row r="545" ht="15.75">
      <c r="K545" s="62"/>
    </row>
    <row r="546" ht="15.75">
      <c r="K546" s="62"/>
    </row>
    <row r="547" ht="15.75">
      <c r="K547" s="62"/>
    </row>
    <row r="548" ht="15.75">
      <c r="K548" s="62"/>
    </row>
    <row r="549" ht="15.75">
      <c r="K549" s="62"/>
    </row>
    <row r="550" ht="15.75">
      <c r="K550" s="62"/>
    </row>
    <row r="551" ht="15.75">
      <c r="K551" s="62"/>
    </row>
    <row r="552" ht="15.75">
      <c r="K552" s="62"/>
    </row>
    <row r="553" ht="15.75">
      <c r="K553" s="62"/>
    </row>
    <row r="554" ht="15.75">
      <c r="K554" s="62"/>
    </row>
    <row r="555" ht="15.75">
      <c r="K555" s="62"/>
    </row>
    <row r="556" ht="15.75">
      <c r="K556" s="62"/>
    </row>
    <row r="557" ht="15.75">
      <c r="K557" s="62"/>
    </row>
    <row r="558" ht="15.75">
      <c r="K558" s="62"/>
    </row>
    <row r="559" ht="15.75">
      <c r="K559" s="62"/>
    </row>
    <row r="560" ht="15.75">
      <c r="K560" s="62"/>
    </row>
    <row r="561" ht="15.75">
      <c r="K561" s="62"/>
    </row>
    <row r="562" ht="15.75">
      <c r="K562" s="62"/>
    </row>
    <row r="563" ht="15.75">
      <c r="K563" s="62"/>
    </row>
    <row r="564" ht="15.75">
      <c r="K564" s="62"/>
    </row>
    <row r="565" ht="15.75">
      <c r="K565" s="62"/>
    </row>
    <row r="566" ht="15.75">
      <c r="K566" s="62"/>
    </row>
    <row r="567" ht="15.75">
      <c r="K567" s="62"/>
    </row>
    <row r="568" ht="15.75">
      <c r="K568" s="62"/>
    </row>
    <row r="569" ht="15.75">
      <c r="K569" s="62"/>
    </row>
    <row r="570" ht="15.75">
      <c r="K570" s="62"/>
    </row>
    <row r="571" ht="15.75">
      <c r="K571" s="62"/>
    </row>
    <row r="572" ht="15.75">
      <c r="K572" s="62"/>
    </row>
    <row r="573" ht="15.75">
      <c r="K573" s="62"/>
    </row>
    <row r="574" ht="15.75">
      <c r="K574" s="62"/>
    </row>
    <row r="575" ht="15.75">
      <c r="K575" s="62"/>
    </row>
    <row r="576" ht="15.75">
      <c r="K576" s="62"/>
    </row>
    <row r="577" ht="15.75">
      <c r="K577" s="62"/>
    </row>
    <row r="578" ht="15.75">
      <c r="K578" s="62"/>
    </row>
    <row r="579" ht="15.75">
      <c r="K579" s="62"/>
    </row>
    <row r="580" ht="15.75">
      <c r="K580" s="62"/>
    </row>
    <row r="581" ht="15.75">
      <c r="K581" s="62"/>
    </row>
    <row r="582" ht="15.75">
      <c r="K582" s="62"/>
    </row>
    <row r="583" ht="15.75">
      <c r="K583" s="62"/>
    </row>
    <row r="584" ht="15.75">
      <c r="K584" s="62"/>
    </row>
    <row r="585" ht="15.75">
      <c r="K585" s="62"/>
    </row>
    <row r="586" ht="15.75">
      <c r="K586" s="62"/>
    </row>
    <row r="587" ht="15.75">
      <c r="K587" s="62"/>
    </row>
    <row r="588" ht="15.75">
      <c r="K588" s="62"/>
    </row>
    <row r="589" ht="15.75">
      <c r="K589" s="62"/>
    </row>
    <row r="590" ht="15.75">
      <c r="K590" s="62"/>
    </row>
    <row r="591" ht="15.75">
      <c r="K591" s="62"/>
    </row>
    <row r="592" ht="15.75">
      <c r="K592" s="62"/>
    </row>
    <row r="593" ht="15.75">
      <c r="K593" s="62"/>
    </row>
    <row r="594" ht="15.75">
      <c r="K594" s="62"/>
    </row>
    <row r="595" ht="15.75">
      <c r="K595" s="62"/>
    </row>
    <row r="596" ht="15.75">
      <c r="K596" s="62"/>
    </row>
    <row r="597" ht="15.75">
      <c r="K597" s="62"/>
    </row>
    <row r="598" ht="15.75">
      <c r="K598" s="62"/>
    </row>
    <row r="599" ht="15.75">
      <c r="K599" s="62"/>
    </row>
    <row r="600" ht="15.75">
      <c r="K600" s="62"/>
    </row>
    <row r="601" ht="15.75">
      <c r="K601" s="62"/>
    </row>
    <row r="602" ht="15.75">
      <c r="K602" s="62"/>
    </row>
    <row r="603" ht="15.75">
      <c r="K603" s="62"/>
    </row>
    <row r="604" ht="15.75">
      <c r="K604" s="62"/>
    </row>
    <row r="605" ht="15.75">
      <c r="K605" s="62"/>
    </row>
    <row r="606" ht="15.75">
      <c r="K606" s="62"/>
    </row>
    <row r="607" ht="15.75">
      <c r="K607" s="62"/>
    </row>
    <row r="608" ht="15.75">
      <c r="K608" s="62"/>
    </row>
    <row r="609" ht="15.75">
      <c r="K609" s="62"/>
    </row>
    <row r="610" ht="15.75">
      <c r="K610" s="62"/>
    </row>
    <row r="611" ht="15.75">
      <c r="K611" s="62"/>
    </row>
    <row r="612" ht="15.75">
      <c r="K612" s="62"/>
    </row>
    <row r="613" ht="15.75">
      <c r="K613" s="62"/>
    </row>
    <row r="614" ht="15.75">
      <c r="K614" s="62"/>
    </row>
    <row r="615" ht="15.75">
      <c r="K615" s="62"/>
    </row>
    <row r="616" ht="15.75">
      <c r="K616" s="62"/>
    </row>
    <row r="617" ht="15.75">
      <c r="K617" s="62"/>
    </row>
    <row r="618" ht="15.75">
      <c r="K618" s="62"/>
    </row>
    <row r="619" ht="15.75">
      <c r="K619" s="62"/>
    </row>
    <row r="620" ht="15.75">
      <c r="K620" s="62"/>
    </row>
    <row r="621" ht="15.75">
      <c r="K621" s="62"/>
    </row>
    <row r="622" ht="15.75">
      <c r="K622" s="62"/>
    </row>
    <row r="623" ht="15.75">
      <c r="K623" s="62"/>
    </row>
    <row r="624" ht="15.75">
      <c r="K624" s="62"/>
    </row>
    <row r="625" ht="15.75">
      <c r="K625" s="62"/>
    </row>
    <row r="626" ht="15.75">
      <c r="K626" s="62"/>
    </row>
    <row r="627" ht="15.75">
      <c r="K627" s="62"/>
    </row>
    <row r="628" ht="15.75">
      <c r="K628" s="62"/>
    </row>
    <row r="629" ht="15.75">
      <c r="K629" s="62"/>
    </row>
    <row r="630" ht="15.75">
      <c r="K630" s="62"/>
    </row>
    <row r="631" ht="15.75">
      <c r="K631" s="62"/>
    </row>
    <row r="632" ht="15.75">
      <c r="K632" s="62"/>
    </row>
    <row r="633" ht="15.75">
      <c r="K633" s="62"/>
    </row>
    <row r="634" ht="15.75">
      <c r="K634" s="62"/>
    </row>
    <row r="635" ht="15.75">
      <c r="K635" s="62"/>
    </row>
    <row r="636" ht="15.75">
      <c r="K636" s="62"/>
    </row>
    <row r="637" ht="15.75">
      <c r="K637" s="62"/>
    </row>
    <row r="638" ht="15.75">
      <c r="K638" s="62"/>
    </row>
    <row r="639" ht="15.75">
      <c r="K639" s="62"/>
    </row>
    <row r="640" ht="15.75">
      <c r="K640" s="62"/>
    </row>
    <row r="641" ht="15.75">
      <c r="K641" s="62"/>
    </row>
    <row r="642" ht="15.75">
      <c r="K642" s="62"/>
    </row>
    <row r="643" ht="15.75">
      <c r="K643" s="62"/>
    </row>
    <row r="644" ht="15.75">
      <c r="K644" s="62"/>
    </row>
    <row r="645" ht="15.75">
      <c r="K645" s="62"/>
    </row>
    <row r="646" ht="15.75">
      <c r="K646" s="62"/>
    </row>
    <row r="647" ht="15.75">
      <c r="K647" s="62"/>
    </row>
    <row r="648" ht="15.75">
      <c r="K648" s="62"/>
    </row>
    <row r="649" ht="15.75">
      <c r="K649" s="62"/>
    </row>
    <row r="650" ht="15.75">
      <c r="K650" s="62"/>
    </row>
    <row r="651" ht="15.75">
      <c r="K651" s="62"/>
    </row>
    <row r="652" ht="15.75">
      <c r="K652" s="62"/>
    </row>
    <row r="653" ht="15.75">
      <c r="K653" s="62"/>
    </row>
    <row r="654" ht="15.75">
      <c r="K654" s="62"/>
    </row>
    <row r="655" ht="15.75">
      <c r="K655" s="62"/>
    </row>
    <row r="656" ht="15.75">
      <c r="K656" s="62"/>
    </row>
    <row r="657" ht="15.75">
      <c r="K657" s="62"/>
    </row>
    <row r="658" ht="15.75">
      <c r="K658" s="62"/>
    </row>
    <row r="659" ht="15.75">
      <c r="K659" s="62"/>
    </row>
    <row r="660" ht="15.75">
      <c r="K660" s="62"/>
    </row>
    <row r="661" ht="15.75">
      <c r="K661" s="62"/>
    </row>
    <row r="662" ht="15.75">
      <c r="K662" s="62"/>
    </row>
    <row r="663" ht="15.75">
      <c r="K663" s="62"/>
    </row>
    <row r="664" ht="15.75">
      <c r="K664" s="62"/>
    </row>
    <row r="665" ht="15.75">
      <c r="K665" s="62"/>
    </row>
    <row r="666" ht="15.75">
      <c r="K666" s="62"/>
    </row>
    <row r="667" ht="15.75">
      <c r="K667" s="62"/>
    </row>
    <row r="668" ht="15.75">
      <c r="K668" s="62"/>
    </row>
    <row r="669" ht="15.75">
      <c r="K669" s="62"/>
    </row>
    <row r="670" ht="15.75">
      <c r="K670" s="62"/>
    </row>
    <row r="671" ht="15.75">
      <c r="K671" s="62"/>
    </row>
    <row r="672" ht="15.75">
      <c r="K672" s="62"/>
    </row>
    <row r="673" ht="15.75">
      <c r="K673" s="62"/>
    </row>
    <row r="674" ht="15.75">
      <c r="K674" s="62"/>
    </row>
    <row r="675" ht="15.75">
      <c r="K675" s="62"/>
    </row>
    <row r="676" ht="15.75">
      <c r="K676" s="62"/>
    </row>
    <row r="677" ht="15.75">
      <c r="K677" s="62"/>
    </row>
    <row r="678" ht="15.75">
      <c r="K678" s="62"/>
    </row>
    <row r="679" ht="15.75">
      <c r="K679" s="62"/>
    </row>
    <row r="680" ht="15.75">
      <c r="K680" s="62"/>
    </row>
    <row r="681" ht="15.75">
      <c r="K681" s="62"/>
    </row>
    <row r="682" ht="15.75">
      <c r="K682" s="62"/>
    </row>
    <row r="683" ht="15.75">
      <c r="K683" s="62"/>
    </row>
    <row r="684" ht="15.75">
      <c r="K684" s="62"/>
    </row>
    <row r="685" ht="15.75">
      <c r="K685" s="62"/>
    </row>
    <row r="686" ht="15.75">
      <c r="K686" s="62"/>
    </row>
    <row r="687" ht="15.75">
      <c r="K687" s="62"/>
    </row>
    <row r="688" ht="15.75">
      <c r="K688" s="62"/>
    </row>
    <row r="689" ht="15.75">
      <c r="K689" s="62"/>
    </row>
    <row r="690" ht="15.75">
      <c r="K690" s="62"/>
    </row>
    <row r="691" ht="15.75">
      <c r="K691" s="62"/>
    </row>
    <row r="692" ht="15.75">
      <c r="K692" s="62"/>
    </row>
    <row r="693" ht="15.75">
      <c r="K693" s="62"/>
    </row>
    <row r="694" ht="15.75">
      <c r="K694" s="62"/>
    </row>
    <row r="695" ht="15.75">
      <c r="K695" s="62"/>
    </row>
    <row r="696" ht="15.75">
      <c r="K696" s="62"/>
    </row>
    <row r="697" ht="15.75">
      <c r="K697" s="62"/>
    </row>
    <row r="698" ht="15.75">
      <c r="K698" s="62"/>
    </row>
    <row r="699" ht="15.75">
      <c r="K699" s="62"/>
    </row>
    <row r="700" ht="15.75">
      <c r="K700" s="62"/>
    </row>
    <row r="701" ht="15.75">
      <c r="K701" s="62"/>
    </row>
    <row r="702" ht="15.75">
      <c r="K702" s="62"/>
    </row>
    <row r="703" ht="15.75">
      <c r="K703" s="62"/>
    </row>
    <row r="704" ht="15.75">
      <c r="K704" s="62"/>
    </row>
    <row r="705" ht="15.75">
      <c r="K705" s="62"/>
    </row>
    <row r="706" ht="15.75">
      <c r="K706" s="62"/>
    </row>
    <row r="707" ht="15.75">
      <c r="K707" s="62"/>
    </row>
    <row r="708" ht="15.75">
      <c r="K708" s="62"/>
    </row>
    <row r="709" ht="15.75">
      <c r="K709" s="62"/>
    </row>
    <row r="710" ht="15.75">
      <c r="K710" s="62"/>
    </row>
    <row r="711" ht="15.75">
      <c r="K711" s="62"/>
    </row>
    <row r="712" ht="15.75">
      <c r="K712" s="62"/>
    </row>
    <row r="713" ht="15.75">
      <c r="K713" s="62"/>
    </row>
    <row r="714" ht="15.75">
      <c r="K714" s="62"/>
    </row>
    <row r="715" ht="15.75">
      <c r="K715" s="62"/>
    </row>
    <row r="716" ht="15.75">
      <c r="K716" s="62"/>
    </row>
    <row r="717" ht="15.75">
      <c r="K717" s="62"/>
    </row>
    <row r="718" ht="15.75">
      <c r="K718" s="62"/>
    </row>
    <row r="719" ht="15.75">
      <c r="K719" s="62"/>
    </row>
    <row r="720" ht="15.75">
      <c r="K720" s="62"/>
    </row>
    <row r="721" ht="15.75">
      <c r="K721" s="62"/>
    </row>
    <row r="722" ht="15.75">
      <c r="K722" s="62"/>
    </row>
    <row r="723" ht="15.75">
      <c r="K723" s="62"/>
    </row>
    <row r="724" ht="15.75">
      <c r="K724" s="62"/>
    </row>
    <row r="725" ht="15.75">
      <c r="K725" s="62"/>
    </row>
    <row r="726" ht="15.75">
      <c r="K726" s="62"/>
    </row>
    <row r="727" ht="15.75">
      <c r="K727" s="62"/>
    </row>
    <row r="728" ht="15.75">
      <c r="K728" s="62"/>
    </row>
    <row r="729" ht="15.75">
      <c r="K729" s="62"/>
    </row>
    <row r="730" ht="15.75">
      <c r="K730" s="62"/>
    </row>
    <row r="731" ht="15.75">
      <c r="K731" s="62"/>
    </row>
    <row r="732" ht="15.75">
      <c r="K732" s="62"/>
    </row>
    <row r="733" ht="15.75">
      <c r="K733" s="62"/>
    </row>
    <row r="734" ht="15.75">
      <c r="K734" s="62"/>
    </row>
    <row r="735" ht="15.75">
      <c r="K735" s="62"/>
    </row>
    <row r="736" ht="15.75">
      <c r="K736" s="62"/>
    </row>
    <row r="737" ht="15.75">
      <c r="K737" s="62"/>
    </row>
    <row r="738" ht="15.75">
      <c r="K738" s="62"/>
    </row>
    <row r="739" ht="15.75">
      <c r="K739" s="62"/>
    </row>
    <row r="740" ht="15.75">
      <c r="K740" s="62"/>
    </row>
    <row r="741" ht="15.75">
      <c r="K741" s="62"/>
    </row>
    <row r="742" ht="15.75">
      <c r="K742" s="62"/>
    </row>
    <row r="743" ht="15.75">
      <c r="K743" s="62"/>
    </row>
    <row r="744" ht="15.75">
      <c r="K744" s="62"/>
    </row>
    <row r="745" ht="15.75">
      <c r="K745" s="62"/>
    </row>
    <row r="746" ht="15.75">
      <c r="K746" s="62"/>
    </row>
    <row r="747" ht="15.75">
      <c r="K747" s="62"/>
    </row>
    <row r="748" ht="15.75">
      <c r="K748" s="62"/>
    </row>
    <row r="749" ht="15.75">
      <c r="K749" s="62"/>
    </row>
    <row r="750" ht="15.75">
      <c r="K750" s="62"/>
    </row>
    <row r="751" ht="15.75">
      <c r="K751" s="62"/>
    </row>
    <row r="752" ht="15.75">
      <c r="K752" s="62"/>
    </row>
    <row r="753" ht="15.75">
      <c r="K753" s="62"/>
    </row>
    <row r="754" ht="15.75">
      <c r="K754" s="62"/>
    </row>
    <row r="755" ht="15.75">
      <c r="K755" s="62"/>
    </row>
    <row r="756" ht="15.75">
      <c r="K756" s="62"/>
    </row>
    <row r="757" ht="15.75">
      <c r="K757" s="62"/>
    </row>
    <row r="758" ht="15.75">
      <c r="K758" s="62"/>
    </row>
    <row r="759" ht="15.75">
      <c r="K759" s="62"/>
    </row>
    <row r="760" ht="15.75">
      <c r="K760" s="62"/>
    </row>
    <row r="761" ht="15.75">
      <c r="K761" s="62"/>
    </row>
    <row r="762" ht="15.75">
      <c r="K762" s="62"/>
    </row>
    <row r="763" ht="15.75">
      <c r="K763" s="62"/>
    </row>
    <row r="764" ht="15.75">
      <c r="K764" s="62"/>
    </row>
    <row r="765" ht="15.75">
      <c r="K765" s="62"/>
    </row>
    <row r="766" ht="15.75">
      <c r="K766" s="62"/>
    </row>
    <row r="767" ht="15.75">
      <c r="K767" s="62"/>
    </row>
    <row r="768" ht="15.75">
      <c r="K768" s="62"/>
    </row>
    <row r="769" ht="15.75">
      <c r="K769" s="62"/>
    </row>
    <row r="770" ht="15.75">
      <c r="K770" s="62"/>
    </row>
    <row r="771" ht="15.75">
      <c r="K771" s="62"/>
    </row>
    <row r="772" ht="15.75">
      <c r="K772" s="62"/>
    </row>
    <row r="773" ht="15.75">
      <c r="K773" s="62"/>
    </row>
    <row r="774" ht="15.75">
      <c r="K774" s="62"/>
    </row>
    <row r="775" ht="15.75">
      <c r="K775" s="62"/>
    </row>
    <row r="776" ht="15.75">
      <c r="K776" s="62"/>
    </row>
    <row r="777" ht="15.75">
      <c r="K777" s="62"/>
    </row>
    <row r="778" ht="15.75">
      <c r="K778" s="62"/>
    </row>
    <row r="779" ht="15.75">
      <c r="K779" s="62"/>
    </row>
    <row r="780" ht="15.75">
      <c r="K780" s="62"/>
    </row>
    <row r="781" ht="15.75">
      <c r="K781" s="62"/>
    </row>
    <row r="782" ht="15.75">
      <c r="K782" s="62"/>
    </row>
    <row r="783" ht="15.75">
      <c r="K783" s="62"/>
    </row>
    <row r="784" ht="15.75">
      <c r="K784" s="62"/>
    </row>
    <row r="785" ht="15.75">
      <c r="K785" s="62"/>
    </row>
  </sheetData>
  <sheetProtection/>
  <mergeCells count="5">
    <mergeCell ref="A63:J65"/>
    <mergeCell ref="A1:I1"/>
    <mergeCell ref="A2:I2"/>
    <mergeCell ref="A3:I3"/>
    <mergeCell ref="A4:I4"/>
  </mergeCells>
  <printOptions/>
  <pageMargins left="0.95" right="0.75" top="0.35" bottom="0.33" header="0.5" footer="0.5"/>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O115"/>
  <sheetViews>
    <sheetView view="pageBreakPreview" zoomScaleNormal="85" zoomScaleSheetLayoutView="100" zoomScalePageLayoutView="0" workbookViewId="0" topLeftCell="A31">
      <selection activeCell="I41" sqref="I41"/>
    </sheetView>
  </sheetViews>
  <sheetFormatPr defaultColWidth="9.140625" defaultRowHeight="12.75"/>
  <cols>
    <col min="1" max="7" width="9.140625" style="58" customWidth="1"/>
    <col min="8" max="8" width="13.00390625" style="58" customWidth="1"/>
    <col min="9" max="9" width="9.7109375" style="251" bestFit="1" customWidth="1"/>
    <col min="10" max="10" width="9.140625" style="58" customWidth="1"/>
    <col min="11" max="11" width="9.7109375" style="58" customWidth="1"/>
    <col min="12" max="12" width="5.140625" style="58" customWidth="1"/>
    <col min="13" max="14" width="9.140625" style="58" customWidth="1"/>
    <col min="15" max="15" width="13.8515625" style="271" bestFit="1" customWidth="1"/>
    <col min="16" max="16384" width="9.140625" style="58" customWidth="1"/>
  </cols>
  <sheetData>
    <row r="1" spans="1:12" ht="15.75">
      <c r="A1" s="353" t="s">
        <v>9</v>
      </c>
      <c r="B1" s="353"/>
      <c r="C1" s="353"/>
      <c r="D1" s="353"/>
      <c r="E1" s="353"/>
      <c r="F1" s="353"/>
      <c r="G1" s="353"/>
      <c r="H1" s="353"/>
      <c r="I1" s="353"/>
      <c r="J1" s="353"/>
      <c r="K1" s="353"/>
      <c r="L1" s="4"/>
    </row>
    <row r="2" spans="1:14" ht="15.75">
      <c r="A2" s="353" t="s">
        <v>108</v>
      </c>
      <c r="B2" s="353"/>
      <c r="C2" s="353"/>
      <c r="D2" s="353"/>
      <c r="E2" s="353"/>
      <c r="F2" s="353"/>
      <c r="G2" s="353"/>
      <c r="H2" s="353"/>
      <c r="I2" s="353"/>
      <c r="J2" s="353"/>
      <c r="K2" s="353"/>
      <c r="L2" s="4"/>
      <c r="M2" s="4"/>
      <c r="N2" s="4"/>
    </row>
    <row r="3" spans="1:14" ht="15.75">
      <c r="A3" s="353" t="s">
        <v>239</v>
      </c>
      <c r="B3" s="353"/>
      <c r="C3" s="353"/>
      <c r="D3" s="353"/>
      <c r="E3" s="353"/>
      <c r="F3" s="353"/>
      <c r="G3" s="353"/>
      <c r="H3" s="353"/>
      <c r="I3" s="353"/>
      <c r="J3" s="353"/>
      <c r="K3" s="353"/>
      <c r="L3" s="4"/>
      <c r="M3" s="4"/>
      <c r="N3" s="4"/>
    </row>
    <row r="4" spans="1:14" ht="15.75">
      <c r="A4" s="354" t="s">
        <v>363</v>
      </c>
      <c r="B4" s="353"/>
      <c r="C4" s="353"/>
      <c r="D4" s="353"/>
      <c r="E4" s="353"/>
      <c r="F4" s="353"/>
      <c r="G4" s="353"/>
      <c r="H4" s="353"/>
      <c r="I4" s="353"/>
      <c r="J4" s="353"/>
      <c r="K4" s="353"/>
      <c r="L4" s="4"/>
      <c r="M4" s="4"/>
      <c r="N4" s="4"/>
    </row>
    <row r="5" spans="1:14" ht="15.75">
      <c r="A5" s="65"/>
      <c r="B5" s="65"/>
      <c r="C5" s="65"/>
      <c r="D5" s="65"/>
      <c r="E5" s="65"/>
      <c r="F5" s="65"/>
      <c r="G5" s="65"/>
      <c r="H5" s="65"/>
      <c r="I5" s="293"/>
      <c r="J5" s="65"/>
      <c r="K5" s="75"/>
      <c r="L5" s="317"/>
      <c r="M5" s="4"/>
      <c r="N5" s="4"/>
    </row>
    <row r="6" spans="1:14" ht="15.75">
      <c r="A6" s="2"/>
      <c r="B6" s="2"/>
      <c r="C6" s="2"/>
      <c r="D6" s="2"/>
      <c r="E6" s="2"/>
      <c r="F6" s="2"/>
      <c r="G6" s="2"/>
      <c r="H6" s="2"/>
      <c r="J6" s="62"/>
      <c r="K6" s="76" t="s">
        <v>366</v>
      </c>
      <c r="L6" s="4"/>
      <c r="M6" s="4"/>
      <c r="N6" s="4"/>
    </row>
    <row r="7" spans="1:14" ht="15.75">
      <c r="A7" s="2"/>
      <c r="B7" s="2"/>
      <c r="C7" s="2"/>
      <c r="D7" s="2"/>
      <c r="E7" s="2"/>
      <c r="F7" s="2"/>
      <c r="G7" s="2"/>
      <c r="I7" s="259" t="s">
        <v>366</v>
      </c>
      <c r="J7" s="63"/>
      <c r="K7" s="63" t="s">
        <v>105</v>
      </c>
      <c r="L7" s="4"/>
      <c r="M7" s="4"/>
      <c r="N7" s="4"/>
    </row>
    <row r="8" spans="1:14" ht="15.75">
      <c r="A8" s="2"/>
      <c r="B8" s="2"/>
      <c r="C8" s="2"/>
      <c r="D8" s="2"/>
      <c r="E8" s="2"/>
      <c r="F8" s="2"/>
      <c r="G8" s="2"/>
      <c r="I8" s="294" t="s">
        <v>126</v>
      </c>
      <c r="J8" s="63"/>
      <c r="K8" s="76" t="s">
        <v>126</v>
      </c>
      <c r="L8" s="4"/>
      <c r="M8" s="4"/>
      <c r="N8" s="4"/>
    </row>
    <row r="9" spans="1:14" ht="15.75">
      <c r="A9" s="2"/>
      <c r="B9" s="2"/>
      <c r="C9" s="2"/>
      <c r="D9" s="2"/>
      <c r="E9" s="2"/>
      <c r="F9" s="2"/>
      <c r="G9" s="2"/>
      <c r="I9" s="294" t="s">
        <v>364</v>
      </c>
      <c r="J9" s="63"/>
      <c r="K9" s="76" t="s">
        <v>183</v>
      </c>
      <c r="L9" s="4"/>
      <c r="M9" s="4"/>
      <c r="N9" s="4"/>
    </row>
    <row r="10" spans="1:14" ht="15.75">
      <c r="A10" s="2"/>
      <c r="B10" s="2"/>
      <c r="C10" s="2"/>
      <c r="D10" s="2"/>
      <c r="E10" s="2"/>
      <c r="F10" s="2"/>
      <c r="G10" s="2"/>
      <c r="I10" s="295" t="s">
        <v>102</v>
      </c>
      <c r="J10" s="78"/>
      <c r="K10" s="77" t="s">
        <v>104</v>
      </c>
      <c r="L10" s="4"/>
      <c r="M10" s="4"/>
      <c r="N10" s="4"/>
    </row>
    <row r="11" spans="1:15" ht="15.75">
      <c r="A11" s="2"/>
      <c r="B11" s="2"/>
      <c r="C11" s="2"/>
      <c r="D11" s="2"/>
      <c r="E11" s="2"/>
      <c r="F11" s="2"/>
      <c r="G11" s="2"/>
      <c r="H11" s="2"/>
      <c r="I11" s="233"/>
      <c r="J11" s="35"/>
      <c r="K11" s="35"/>
      <c r="L11" s="4"/>
      <c r="M11" s="4"/>
      <c r="N11" s="4"/>
      <c r="O11" s="278"/>
    </row>
    <row r="12" spans="1:15" ht="15.75">
      <c r="A12" s="79"/>
      <c r="B12" s="79"/>
      <c r="C12" s="79"/>
      <c r="D12" s="79"/>
      <c r="E12" s="79"/>
      <c r="F12" s="79"/>
      <c r="G12" s="79"/>
      <c r="H12" s="79"/>
      <c r="I12" s="234" t="s">
        <v>0</v>
      </c>
      <c r="J12" s="37"/>
      <c r="K12" s="80" t="s">
        <v>0</v>
      </c>
      <c r="L12" s="317"/>
      <c r="M12" s="4"/>
      <c r="N12" s="4"/>
      <c r="O12" s="270"/>
    </row>
    <row r="13" spans="1:14" ht="15.75">
      <c r="A13" s="2"/>
      <c r="B13" s="2"/>
      <c r="C13" s="2"/>
      <c r="D13" s="2"/>
      <c r="E13" s="2"/>
      <c r="F13" s="2"/>
      <c r="G13" s="2"/>
      <c r="H13" s="2"/>
      <c r="I13" s="255"/>
      <c r="J13" s="78"/>
      <c r="K13" s="78"/>
      <c r="L13" s="4"/>
      <c r="M13" s="4"/>
      <c r="N13" s="4"/>
    </row>
    <row r="14" spans="1:14" ht="15.75">
      <c r="A14" s="11" t="s">
        <v>98</v>
      </c>
      <c r="B14" s="2"/>
      <c r="C14" s="2"/>
      <c r="D14" s="2"/>
      <c r="E14" s="2"/>
      <c r="F14" s="2"/>
      <c r="G14" s="2"/>
      <c r="H14" s="2"/>
      <c r="I14" s="296"/>
      <c r="J14" s="81"/>
      <c r="K14" s="42"/>
      <c r="L14" s="4"/>
      <c r="M14" s="4"/>
      <c r="N14" s="4"/>
    </row>
    <row r="15" spans="1:14" ht="15.75">
      <c r="A15" s="2"/>
      <c r="B15" s="2" t="s">
        <v>25</v>
      </c>
      <c r="C15" s="2"/>
      <c r="D15" s="2"/>
      <c r="E15" s="2"/>
      <c r="F15" s="2"/>
      <c r="G15" s="2"/>
      <c r="H15" s="2"/>
      <c r="I15" s="226">
        <f>PL!H28</f>
        <v>1838</v>
      </c>
      <c r="K15" s="82">
        <v>1908</v>
      </c>
      <c r="L15" s="4"/>
      <c r="M15" s="4"/>
      <c r="N15" s="85"/>
    </row>
    <row r="16" spans="1:14" ht="15.75">
      <c r="A16" s="2"/>
      <c r="B16" s="2" t="s">
        <v>26</v>
      </c>
      <c r="C16" s="4"/>
      <c r="D16" s="2"/>
      <c r="E16" s="2"/>
      <c r="F16" s="2"/>
      <c r="G16" s="2"/>
      <c r="H16" s="2"/>
      <c r="I16" s="226"/>
      <c r="K16" s="82"/>
      <c r="L16" s="4"/>
      <c r="M16" s="4"/>
      <c r="N16" s="86"/>
    </row>
    <row r="17" spans="1:14" ht="15.75">
      <c r="A17" s="2"/>
      <c r="B17" s="2"/>
      <c r="C17" s="2" t="s">
        <v>157</v>
      </c>
      <c r="D17" s="2"/>
      <c r="E17" s="2"/>
      <c r="F17" s="2"/>
      <c r="G17" s="2"/>
      <c r="H17" s="2"/>
      <c r="I17" s="277">
        <v>0</v>
      </c>
      <c r="K17" s="82">
        <v>128</v>
      </c>
      <c r="L17" s="4"/>
      <c r="M17" s="4"/>
      <c r="N17" s="86"/>
    </row>
    <row r="18" spans="1:14" ht="15.75">
      <c r="A18" s="2"/>
      <c r="B18" s="2"/>
      <c r="C18" s="88" t="s">
        <v>161</v>
      </c>
      <c r="D18" s="2"/>
      <c r="E18" s="2"/>
      <c r="F18" s="2"/>
      <c r="G18" s="2"/>
      <c r="H18" s="2"/>
      <c r="I18" s="226">
        <v>45</v>
      </c>
      <c r="K18" s="82">
        <v>45</v>
      </c>
      <c r="L18" s="4"/>
      <c r="M18" s="4"/>
      <c r="N18" s="86"/>
    </row>
    <row r="19" spans="1:14" ht="15.75">
      <c r="A19" s="2"/>
      <c r="B19" s="2"/>
      <c r="C19" s="81" t="s">
        <v>156</v>
      </c>
      <c r="D19" s="2"/>
      <c r="E19" s="2"/>
      <c r="F19" s="2"/>
      <c r="G19" s="2"/>
      <c r="H19" s="2"/>
      <c r="I19" s="226">
        <v>0</v>
      </c>
      <c r="K19" s="84">
        <v>128</v>
      </c>
      <c r="L19" s="4"/>
      <c r="M19" s="4"/>
      <c r="N19" s="86"/>
    </row>
    <row r="20" spans="1:14" ht="15.75">
      <c r="A20" s="2"/>
      <c r="B20" s="2"/>
      <c r="C20" s="89" t="s">
        <v>74</v>
      </c>
      <c r="D20" s="2"/>
      <c r="E20" s="2"/>
      <c r="F20" s="2"/>
      <c r="G20" s="2"/>
      <c r="H20" s="2"/>
      <c r="I20" s="226">
        <v>842</v>
      </c>
      <c r="K20" s="82">
        <v>799</v>
      </c>
      <c r="L20" s="4"/>
      <c r="M20" s="4"/>
      <c r="N20" s="86"/>
    </row>
    <row r="21" spans="1:14" ht="15.75">
      <c r="A21" s="2"/>
      <c r="B21" s="2"/>
      <c r="C21" s="88" t="s">
        <v>253</v>
      </c>
      <c r="D21" s="2"/>
      <c r="E21" s="2"/>
      <c r="F21" s="2"/>
      <c r="G21" s="2"/>
      <c r="H21" s="2"/>
      <c r="I21" s="226">
        <v>-24</v>
      </c>
      <c r="K21" s="82">
        <v>-3</v>
      </c>
      <c r="L21" s="4"/>
      <c r="M21" s="4"/>
      <c r="N21" s="86"/>
    </row>
    <row r="22" spans="1:14" ht="15.75">
      <c r="A22" s="2"/>
      <c r="B22" s="2"/>
      <c r="C22" s="88" t="s">
        <v>176</v>
      </c>
      <c r="D22" s="2"/>
      <c r="E22" s="2"/>
      <c r="F22" s="2"/>
      <c r="G22" s="2"/>
      <c r="H22" s="2"/>
      <c r="I22" s="226">
        <v>705</v>
      </c>
      <c r="K22" s="84">
        <v>650</v>
      </c>
      <c r="L22" s="4"/>
      <c r="M22" s="4"/>
      <c r="N22" s="86"/>
    </row>
    <row r="23" spans="1:14" ht="15.75">
      <c r="A23" s="2"/>
      <c r="B23" s="2"/>
      <c r="C23" s="88" t="s">
        <v>251</v>
      </c>
      <c r="D23" s="2"/>
      <c r="E23" s="2"/>
      <c r="F23" s="2"/>
      <c r="G23" s="2"/>
      <c r="H23" s="2"/>
      <c r="I23" s="226">
        <v>0</v>
      </c>
      <c r="K23" s="84">
        <v>9</v>
      </c>
      <c r="L23" s="4"/>
      <c r="M23" s="4"/>
      <c r="N23" s="86"/>
    </row>
    <row r="24" spans="1:14" ht="15.75">
      <c r="A24" s="2"/>
      <c r="B24" s="2"/>
      <c r="C24" s="88" t="s">
        <v>382</v>
      </c>
      <c r="D24" s="2"/>
      <c r="E24" s="2"/>
      <c r="F24" s="2"/>
      <c r="G24" s="2"/>
      <c r="H24" s="2"/>
      <c r="I24" s="226">
        <v>0</v>
      </c>
      <c r="K24" s="84">
        <v>-25</v>
      </c>
      <c r="L24" s="4"/>
      <c r="M24" s="4"/>
      <c r="N24" s="86"/>
    </row>
    <row r="25" spans="1:14" ht="15.75">
      <c r="A25" s="2"/>
      <c r="B25" s="2"/>
      <c r="C25" s="2" t="s">
        <v>27</v>
      </c>
      <c r="D25" s="2"/>
      <c r="E25" s="2"/>
      <c r="F25" s="2"/>
      <c r="G25" s="2"/>
      <c r="H25" s="2"/>
      <c r="I25" s="226">
        <v>31</v>
      </c>
      <c r="K25" s="82">
        <v>68</v>
      </c>
      <c r="L25" s="4"/>
      <c r="M25" s="4"/>
      <c r="N25" s="62"/>
    </row>
    <row r="26" spans="1:14" ht="15.75">
      <c r="A26" s="2"/>
      <c r="B26" s="2"/>
      <c r="C26" s="2" t="s">
        <v>4</v>
      </c>
      <c r="D26" s="2"/>
      <c r="E26" s="2"/>
      <c r="F26" s="2"/>
      <c r="G26" s="2"/>
      <c r="H26" s="2"/>
      <c r="I26" s="226">
        <v>-181</v>
      </c>
      <c r="K26" s="82">
        <v>-169</v>
      </c>
      <c r="L26" s="4"/>
      <c r="M26" s="4"/>
      <c r="N26" s="62"/>
    </row>
    <row r="27" spans="1:14" ht="15.75">
      <c r="A27" s="2"/>
      <c r="B27" s="2"/>
      <c r="C27" s="2" t="s">
        <v>250</v>
      </c>
      <c r="D27" s="2"/>
      <c r="E27" s="2"/>
      <c r="F27" s="2"/>
      <c r="G27" s="2"/>
      <c r="H27" s="2"/>
      <c r="I27" s="226">
        <v>0</v>
      </c>
      <c r="K27" s="82">
        <v>0</v>
      </c>
      <c r="L27" s="4"/>
      <c r="M27" s="4"/>
      <c r="N27" s="62"/>
    </row>
    <row r="28" spans="1:14" ht="15.75">
      <c r="A28" s="2"/>
      <c r="B28" s="2"/>
      <c r="C28" s="2" t="s">
        <v>249</v>
      </c>
      <c r="D28" s="2"/>
      <c r="E28" s="2"/>
      <c r="F28" s="2"/>
      <c r="G28" s="2"/>
      <c r="H28" s="2"/>
      <c r="I28" s="226">
        <v>32</v>
      </c>
      <c r="K28" s="83">
        <v>22</v>
      </c>
      <c r="L28" s="4"/>
      <c r="M28" s="4"/>
      <c r="N28" s="62"/>
    </row>
    <row r="29" spans="1:14" ht="15.75">
      <c r="A29" s="2"/>
      <c r="B29" s="2"/>
      <c r="C29" s="2" t="s">
        <v>383</v>
      </c>
      <c r="D29" s="2"/>
      <c r="E29" s="2"/>
      <c r="F29" s="2"/>
      <c r="G29" s="2"/>
      <c r="H29" s="2"/>
      <c r="I29" s="226">
        <v>0</v>
      </c>
      <c r="K29" s="83">
        <v>-199</v>
      </c>
      <c r="L29" s="4"/>
      <c r="M29" s="4"/>
      <c r="N29" s="62"/>
    </row>
    <row r="30" spans="1:14" ht="15.75">
      <c r="A30" s="2"/>
      <c r="B30" s="2"/>
      <c r="C30" s="2" t="s">
        <v>384</v>
      </c>
      <c r="D30" s="2"/>
      <c r="E30" s="2"/>
      <c r="F30" s="2"/>
      <c r="G30" s="2"/>
      <c r="H30" s="2"/>
      <c r="I30" s="226">
        <v>0</v>
      </c>
      <c r="K30" s="83">
        <v>19</v>
      </c>
      <c r="L30" s="4"/>
      <c r="M30" s="4"/>
      <c r="N30" s="62"/>
    </row>
    <row r="31" spans="1:14" ht="15.75">
      <c r="A31" s="2"/>
      <c r="B31" s="2"/>
      <c r="C31" s="2"/>
      <c r="D31" s="2"/>
      <c r="E31" s="2"/>
      <c r="F31" s="2"/>
      <c r="G31" s="2"/>
      <c r="H31" s="2"/>
      <c r="I31" s="226"/>
      <c r="K31" s="91"/>
      <c r="L31" s="4"/>
      <c r="M31" s="4"/>
      <c r="N31" s="62"/>
    </row>
    <row r="32" spans="1:14" ht="15.75">
      <c r="A32" s="2"/>
      <c r="B32" s="2" t="s">
        <v>28</v>
      </c>
      <c r="C32" s="81"/>
      <c r="D32" s="2"/>
      <c r="E32" s="2"/>
      <c r="F32" s="2"/>
      <c r="G32" s="2"/>
      <c r="H32" s="2"/>
      <c r="I32" s="297">
        <f>SUM(I15:I31)</f>
        <v>3288</v>
      </c>
      <c r="J32" s="305"/>
      <c r="K32" s="90">
        <f>SUM(K15:K30)</f>
        <v>3380</v>
      </c>
      <c r="L32" s="4"/>
      <c r="M32" s="73"/>
      <c r="N32" s="62"/>
    </row>
    <row r="33" spans="1:14" ht="15.75">
      <c r="A33" s="2"/>
      <c r="B33" s="2"/>
      <c r="C33" s="2"/>
      <c r="D33" s="2"/>
      <c r="E33" s="2"/>
      <c r="F33" s="2"/>
      <c r="G33" s="2"/>
      <c r="H33" s="2"/>
      <c r="I33" s="298"/>
      <c r="J33" s="305"/>
      <c r="K33" s="82"/>
      <c r="L33" s="4"/>
      <c r="M33" s="4"/>
      <c r="N33" s="62"/>
    </row>
    <row r="34" spans="1:14" ht="15.75">
      <c r="A34" s="2"/>
      <c r="B34" s="2" t="s">
        <v>99</v>
      </c>
      <c r="C34" s="81"/>
      <c r="D34" s="2"/>
      <c r="E34" s="2"/>
      <c r="F34" s="2"/>
      <c r="G34" s="2"/>
      <c r="H34" s="2"/>
      <c r="I34" s="262"/>
      <c r="L34" s="4"/>
      <c r="M34" s="4"/>
      <c r="N34" s="4"/>
    </row>
    <row r="35" spans="1:14" ht="15.75">
      <c r="A35" s="2"/>
      <c r="B35" s="2"/>
      <c r="C35" s="2"/>
      <c r="D35" s="2"/>
      <c r="E35" s="2"/>
      <c r="F35" s="2"/>
      <c r="G35" s="2"/>
      <c r="H35" s="2"/>
      <c r="L35" s="4"/>
      <c r="M35" s="4"/>
      <c r="N35" s="4"/>
    </row>
    <row r="36" spans="1:14" ht="15.75">
      <c r="A36" s="2"/>
      <c r="B36" s="2"/>
      <c r="C36" s="2" t="s">
        <v>29</v>
      </c>
      <c r="D36" s="2"/>
      <c r="E36" s="2"/>
      <c r="F36" s="2"/>
      <c r="G36" s="2"/>
      <c r="H36" s="2"/>
      <c r="I36" s="262">
        <v>1330</v>
      </c>
      <c r="K36" s="82">
        <f>318+645</f>
        <v>963</v>
      </c>
      <c r="L36" s="4"/>
      <c r="M36" s="4"/>
      <c r="N36" s="4"/>
    </row>
    <row r="37" spans="1:11" ht="15.75">
      <c r="A37" s="2"/>
      <c r="C37" s="2" t="s">
        <v>30</v>
      </c>
      <c r="D37" s="2"/>
      <c r="E37" s="2"/>
      <c r="F37" s="2"/>
      <c r="G37" s="2"/>
      <c r="H37" s="2"/>
      <c r="I37" s="263">
        <v>-1635</v>
      </c>
      <c r="K37" s="91">
        <v>82</v>
      </c>
    </row>
    <row r="38" spans="1:11" ht="15.75">
      <c r="A38" s="2"/>
      <c r="B38" s="2" t="s">
        <v>113</v>
      </c>
      <c r="C38" s="2"/>
      <c r="D38" s="2"/>
      <c r="E38" s="2"/>
      <c r="F38" s="2"/>
      <c r="G38" s="2"/>
      <c r="H38" s="2"/>
      <c r="I38" s="299">
        <f>SUM(I32:I37)</f>
        <v>2983</v>
      </c>
      <c r="K38" s="92">
        <f>SUM(K32:K37)</f>
        <v>4425</v>
      </c>
    </row>
    <row r="39" spans="1:11" ht="15.75">
      <c r="A39" s="2"/>
      <c r="B39" s="2"/>
      <c r="C39" s="2"/>
      <c r="D39" s="2"/>
      <c r="E39" s="2"/>
      <c r="F39" s="2"/>
      <c r="G39" s="2"/>
      <c r="H39" s="2"/>
      <c r="I39" s="299"/>
      <c r="K39" s="83"/>
    </row>
    <row r="40" spans="1:11" ht="15.75">
      <c r="A40" s="2"/>
      <c r="B40" s="2"/>
      <c r="C40" s="2" t="s">
        <v>31</v>
      </c>
      <c r="D40" s="2"/>
      <c r="E40" s="2"/>
      <c r="F40" s="2"/>
      <c r="G40" s="2"/>
      <c r="H40" s="2"/>
      <c r="I40" s="262">
        <v>-31</v>
      </c>
      <c r="K40" s="87">
        <v>-68</v>
      </c>
    </row>
    <row r="41" spans="1:11" ht="15.75">
      <c r="A41" s="2"/>
      <c r="B41" s="2"/>
      <c r="C41" s="2" t="s">
        <v>110</v>
      </c>
      <c r="D41" s="2"/>
      <c r="E41" s="2"/>
      <c r="F41" s="2"/>
      <c r="G41" s="2"/>
      <c r="H41" s="2"/>
      <c r="I41" s="262">
        <v>98</v>
      </c>
      <c r="K41" s="83">
        <v>197</v>
      </c>
    </row>
    <row r="42" spans="1:11" ht="15.75">
      <c r="A42" s="2"/>
      <c r="C42" s="2" t="s">
        <v>75</v>
      </c>
      <c r="D42" s="2"/>
      <c r="E42" s="2"/>
      <c r="F42" s="2"/>
      <c r="G42" s="2"/>
      <c r="H42" s="2"/>
      <c r="I42" s="262">
        <v>-799</v>
      </c>
      <c r="K42" s="91">
        <v>-791</v>
      </c>
    </row>
    <row r="43" spans="1:11" ht="15.75">
      <c r="A43" s="2"/>
      <c r="B43" s="11" t="s">
        <v>114</v>
      </c>
      <c r="C43" s="2"/>
      <c r="D43" s="2"/>
      <c r="E43" s="2"/>
      <c r="F43" s="2"/>
      <c r="G43" s="2"/>
      <c r="H43" s="2"/>
      <c r="I43" s="300">
        <f>SUM(I38:I42)</f>
        <v>2251</v>
      </c>
      <c r="K43" s="93">
        <f>SUM(K38:K42)</f>
        <v>3763</v>
      </c>
    </row>
    <row r="44" spans="1:11" ht="15.75">
      <c r="A44" s="11" t="s">
        <v>97</v>
      </c>
      <c r="B44" s="2"/>
      <c r="C44" s="2"/>
      <c r="D44" s="2"/>
      <c r="E44" s="2"/>
      <c r="F44" s="2"/>
      <c r="G44" s="2"/>
      <c r="H44" s="2"/>
      <c r="I44" s="262"/>
      <c r="K44" s="83"/>
    </row>
    <row r="45" spans="1:11" ht="15.75">
      <c r="A45" s="2"/>
      <c r="B45" s="2"/>
      <c r="C45" s="2"/>
      <c r="D45" s="2"/>
      <c r="E45" s="2"/>
      <c r="F45" s="2"/>
      <c r="G45" s="2"/>
      <c r="H45" s="2"/>
      <c r="I45" s="262"/>
      <c r="K45" s="83"/>
    </row>
    <row r="46" spans="1:11" ht="15.75">
      <c r="A46" s="2"/>
      <c r="B46" s="2"/>
      <c r="C46" s="2" t="s">
        <v>33</v>
      </c>
      <c r="D46" s="2"/>
      <c r="E46" s="2"/>
      <c r="F46" s="2"/>
      <c r="G46" s="2"/>
      <c r="H46" s="2"/>
      <c r="I46" s="262">
        <v>181</v>
      </c>
      <c r="K46" s="83">
        <f>-K26</f>
        <v>169</v>
      </c>
    </row>
    <row r="47" spans="1:11" ht="15.75">
      <c r="A47" s="11"/>
      <c r="B47" s="2"/>
      <c r="C47" s="2" t="s">
        <v>252</v>
      </c>
      <c r="D47" s="2"/>
      <c r="E47" s="2"/>
      <c r="F47" s="2"/>
      <c r="G47" s="2"/>
      <c r="H47" s="2"/>
      <c r="I47" s="262">
        <v>262</v>
      </c>
      <c r="K47" s="83">
        <f>-K27</f>
        <v>0</v>
      </c>
    </row>
    <row r="48" spans="1:11" ht="15.75">
      <c r="A48" s="2"/>
      <c r="B48" s="2"/>
      <c r="C48" s="2" t="s">
        <v>379</v>
      </c>
      <c r="D48" s="2"/>
      <c r="E48" s="2"/>
      <c r="F48" s="2"/>
      <c r="G48" s="2"/>
      <c r="H48" s="2"/>
      <c r="I48" s="262">
        <v>0</v>
      </c>
      <c r="K48" s="83">
        <v>195</v>
      </c>
    </row>
    <row r="49" spans="1:11" ht="15.75">
      <c r="A49" s="2"/>
      <c r="C49" s="2" t="s">
        <v>32</v>
      </c>
      <c r="D49" s="2"/>
      <c r="E49" s="2"/>
      <c r="F49" s="2"/>
      <c r="G49" s="2"/>
      <c r="H49" s="2"/>
      <c r="I49" s="299">
        <v>-1246</v>
      </c>
      <c r="K49" s="87">
        <v>-300</v>
      </c>
    </row>
    <row r="50" spans="1:11" ht="15.75">
      <c r="A50" s="2"/>
      <c r="C50" s="2" t="s">
        <v>254</v>
      </c>
      <c r="D50" s="2"/>
      <c r="E50" s="2"/>
      <c r="F50" s="2"/>
      <c r="G50" s="2"/>
      <c r="H50" s="2"/>
      <c r="I50" s="299">
        <f>24</f>
        <v>24</v>
      </c>
      <c r="K50" s="87">
        <v>65</v>
      </c>
    </row>
    <row r="51" spans="1:11" ht="15.75">
      <c r="A51" s="2"/>
      <c r="B51" s="94" t="s">
        <v>405</v>
      </c>
      <c r="C51" s="2"/>
      <c r="D51" s="2"/>
      <c r="E51" s="2"/>
      <c r="F51" s="2"/>
      <c r="G51" s="2"/>
      <c r="H51" s="2"/>
      <c r="I51" s="301">
        <f>SUM(I46:I50)</f>
        <v>-779</v>
      </c>
      <c r="K51" s="115">
        <f>SUM(K46:K50)</f>
        <v>129</v>
      </c>
    </row>
    <row r="52" spans="1:12" ht="15.75">
      <c r="A52" s="11" t="s">
        <v>96</v>
      </c>
      <c r="B52" s="2"/>
      <c r="C52" s="2"/>
      <c r="D52" s="2"/>
      <c r="E52" s="2"/>
      <c r="F52" s="2"/>
      <c r="G52" s="2"/>
      <c r="H52" s="2"/>
      <c r="I52" s="262"/>
      <c r="K52" s="83"/>
      <c r="L52" s="4"/>
    </row>
    <row r="53" spans="1:12" ht="15.75">
      <c r="A53" s="2"/>
      <c r="B53" s="2"/>
      <c r="C53" s="2"/>
      <c r="D53" s="2"/>
      <c r="E53" s="2"/>
      <c r="F53" s="2"/>
      <c r="G53" s="2"/>
      <c r="H53" s="2"/>
      <c r="I53" s="262"/>
      <c r="K53" s="83"/>
      <c r="L53" s="4"/>
    </row>
    <row r="54" spans="1:12" ht="15.75">
      <c r="A54" s="2"/>
      <c r="B54" s="2"/>
      <c r="C54" s="2" t="s">
        <v>34</v>
      </c>
      <c r="D54" s="2"/>
      <c r="E54" s="2"/>
      <c r="F54" s="2"/>
      <c r="G54" s="2"/>
      <c r="H54" s="2"/>
      <c r="I54" s="262">
        <v>-437</v>
      </c>
      <c r="K54" s="83">
        <v>-45</v>
      </c>
      <c r="L54" s="4"/>
    </row>
    <row r="55" spans="1:12" ht="15.75">
      <c r="A55" s="2"/>
      <c r="C55" s="2" t="s">
        <v>179</v>
      </c>
      <c r="D55" s="2"/>
      <c r="E55" s="2"/>
      <c r="F55" s="2"/>
      <c r="G55" s="2"/>
      <c r="H55" s="2"/>
      <c r="I55" s="262">
        <v>-1209</v>
      </c>
      <c r="K55" s="83">
        <f>-1052-63</f>
        <v>-1115</v>
      </c>
      <c r="L55" s="4"/>
    </row>
    <row r="56" spans="1:12" ht="15.75">
      <c r="A56" s="2"/>
      <c r="B56" s="11" t="s">
        <v>406</v>
      </c>
      <c r="C56" s="2"/>
      <c r="D56" s="2"/>
      <c r="E56" s="2"/>
      <c r="F56" s="2"/>
      <c r="G56" s="2"/>
      <c r="H56" s="2"/>
      <c r="I56" s="302">
        <f>SUM(I54:I55)</f>
        <v>-1646</v>
      </c>
      <c r="K56" s="153">
        <f>SUM(K54:K55)</f>
        <v>-1160</v>
      </c>
      <c r="L56" s="4"/>
    </row>
    <row r="57" spans="1:12" ht="15.75">
      <c r="A57" s="2"/>
      <c r="B57" s="11"/>
      <c r="C57" s="2"/>
      <c r="D57" s="2"/>
      <c r="E57" s="2"/>
      <c r="F57" s="2"/>
      <c r="G57" s="2"/>
      <c r="H57" s="2"/>
      <c r="I57" s="262"/>
      <c r="J57" s="212"/>
      <c r="K57" s="212"/>
      <c r="L57" s="4"/>
    </row>
    <row r="58" spans="1:12" ht="15.75">
      <c r="A58" s="11" t="s">
        <v>271</v>
      </c>
      <c r="B58" s="2"/>
      <c r="C58" s="2"/>
      <c r="D58" s="2"/>
      <c r="E58" s="2"/>
      <c r="F58" s="2"/>
      <c r="G58" s="2"/>
      <c r="H58" s="2"/>
      <c r="I58" s="299">
        <f>I56+I51+I43</f>
        <v>-174</v>
      </c>
      <c r="K58" s="92">
        <f>K56+K51+K43</f>
        <v>2732</v>
      </c>
      <c r="L58" s="95"/>
    </row>
    <row r="59" spans="1:12" ht="15.75">
      <c r="A59" s="11" t="s">
        <v>95</v>
      </c>
      <c r="B59" s="2"/>
      <c r="C59" s="2"/>
      <c r="D59" s="2"/>
      <c r="E59" s="2"/>
      <c r="F59" s="2"/>
      <c r="G59" s="2"/>
      <c r="H59" s="2"/>
      <c r="I59" s="277">
        <f>+K60</f>
        <v>9748</v>
      </c>
      <c r="K59" s="87">
        <v>7016</v>
      </c>
      <c r="L59" s="4"/>
    </row>
    <row r="60" spans="1:12" ht="16.5" thickBot="1">
      <c r="A60" s="11" t="s">
        <v>94</v>
      </c>
      <c r="B60" s="2"/>
      <c r="C60" s="2"/>
      <c r="D60" s="2"/>
      <c r="E60" s="2"/>
      <c r="F60" s="2"/>
      <c r="G60" s="2"/>
      <c r="H60" s="2"/>
      <c r="I60" s="292">
        <f>SUM(I58:I59)</f>
        <v>9574</v>
      </c>
      <c r="K60" s="96">
        <f>SUM(K58:K59)</f>
        <v>9748</v>
      </c>
      <c r="L60" s="73"/>
    </row>
    <row r="61" spans="1:12" ht="16.5" thickTop="1">
      <c r="A61" s="2"/>
      <c r="B61" s="2"/>
      <c r="C61" s="2"/>
      <c r="D61" s="2"/>
      <c r="E61" s="2"/>
      <c r="F61" s="2"/>
      <c r="G61" s="2"/>
      <c r="H61" s="2"/>
      <c r="I61" s="262"/>
      <c r="L61" s="95"/>
    </row>
    <row r="62" spans="1:12" ht="15.75">
      <c r="A62" s="11" t="s">
        <v>101</v>
      </c>
      <c r="B62" s="2"/>
      <c r="C62" s="2"/>
      <c r="D62" s="2"/>
      <c r="E62" s="2"/>
      <c r="F62" s="2"/>
      <c r="G62" s="2"/>
      <c r="H62" s="2"/>
      <c r="I62" s="262"/>
      <c r="K62" s="82"/>
      <c r="L62" s="95"/>
    </row>
    <row r="63" spans="1:11" ht="15.75">
      <c r="A63" s="2" t="s">
        <v>100</v>
      </c>
      <c r="B63" s="2"/>
      <c r="C63" s="2"/>
      <c r="D63" s="2"/>
      <c r="E63" s="2"/>
      <c r="F63" s="2"/>
      <c r="G63" s="2"/>
      <c r="H63" s="2"/>
      <c r="I63" s="262">
        <f>SUM('BS'!F27:F28)</f>
        <v>9697</v>
      </c>
      <c r="K63" s="82">
        <v>9897</v>
      </c>
    </row>
    <row r="64" spans="1:12" ht="15.75">
      <c r="A64" s="2" t="s">
        <v>76</v>
      </c>
      <c r="B64" s="2"/>
      <c r="C64" s="2"/>
      <c r="D64" s="2"/>
      <c r="E64" s="2"/>
      <c r="F64" s="2"/>
      <c r="G64" s="2"/>
      <c r="H64" s="2"/>
      <c r="I64" s="262">
        <f>-'BS'!F33</f>
        <v>-123</v>
      </c>
      <c r="K64" s="82">
        <v>-149</v>
      </c>
      <c r="L64" s="95"/>
    </row>
    <row r="65" spans="1:14" ht="16.5" thickBot="1">
      <c r="A65" s="2"/>
      <c r="B65" s="2"/>
      <c r="C65" s="2"/>
      <c r="D65" s="2"/>
      <c r="E65" s="2"/>
      <c r="F65" s="2"/>
      <c r="G65" s="2"/>
      <c r="H65" s="2"/>
      <c r="I65" s="292">
        <f>SUM(I63:I64)</f>
        <v>9574</v>
      </c>
      <c r="K65" s="96">
        <f>SUM(K63:K64)</f>
        <v>9748</v>
      </c>
      <c r="L65" s="95"/>
      <c r="M65" s="4"/>
      <c r="N65" s="4"/>
    </row>
    <row r="66" spans="1:14" ht="16.5" thickTop="1">
      <c r="A66" s="2"/>
      <c r="B66" s="2"/>
      <c r="C66" s="2"/>
      <c r="D66" s="2"/>
      <c r="E66" s="2"/>
      <c r="F66" s="2"/>
      <c r="G66" s="2"/>
      <c r="H66" s="2"/>
      <c r="L66" s="4"/>
      <c r="M66" s="4"/>
      <c r="N66" s="4"/>
    </row>
    <row r="67" spans="1:14" ht="15.75">
      <c r="A67" s="2"/>
      <c r="B67" s="2"/>
      <c r="C67" s="2"/>
      <c r="D67" s="2"/>
      <c r="E67" s="2"/>
      <c r="F67" s="2"/>
      <c r="G67" s="2"/>
      <c r="H67" s="2"/>
      <c r="I67" s="303"/>
      <c r="J67" s="98"/>
      <c r="K67" s="97"/>
      <c r="L67" s="4"/>
      <c r="M67" s="4"/>
      <c r="N67" s="4"/>
    </row>
    <row r="68" spans="1:15" ht="15.75" customHeight="1">
      <c r="A68" s="351" t="s">
        <v>240</v>
      </c>
      <c r="B68" s="352"/>
      <c r="C68" s="352"/>
      <c r="D68" s="352"/>
      <c r="E68" s="352"/>
      <c r="F68" s="352"/>
      <c r="G68" s="352"/>
      <c r="H68" s="352"/>
      <c r="I68" s="352"/>
      <c r="J68" s="352"/>
      <c r="K68" s="352"/>
      <c r="L68" s="352"/>
      <c r="M68" s="352"/>
      <c r="N68" s="62"/>
      <c r="O68" s="270"/>
    </row>
    <row r="69" spans="1:15" ht="15.75">
      <c r="A69" s="352"/>
      <c r="B69" s="352"/>
      <c r="C69" s="352"/>
      <c r="D69" s="352"/>
      <c r="E69" s="352"/>
      <c r="F69" s="352"/>
      <c r="G69" s="352"/>
      <c r="H69" s="352"/>
      <c r="I69" s="352"/>
      <c r="J69" s="352"/>
      <c r="K69" s="352"/>
      <c r="L69" s="352"/>
      <c r="M69" s="352"/>
      <c r="N69" s="62"/>
      <c r="O69" s="270"/>
    </row>
    <row r="70" spans="1:15" ht="15.75">
      <c r="A70" s="197"/>
      <c r="B70" s="197"/>
      <c r="C70" s="197"/>
      <c r="D70" s="197"/>
      <c r="E70" s="197"/>
      <c r="F70" s="197"/>
      <c r="G70" s="197"/>
      <c r="H70" s="197"/>
      <c r="I70" s="304"/>
      <c r="J70" s="197"/>
      <c r="K70" s="197"/>
      <c r="L70" s="99"/>
      <c r="M70" s="62"/>
      <c r="N70" s="62"/>
      <c r="O70" s="270"/>
    </row>
    <row r="71" spans="1:15" ht="15.75">
      <c r="A71" s="100"/>
      <c r="B71" s="81"/>
      <c r="C71" s="197"/>
      <c r="D71" s="81"/>
      <c r="E71" s="81"/>
      <c r="F71" s="81"/>
      <c r="G71" s="81"/>
      <c r="H71" s="81"/>
      <c r="I71" s="246"/>
      <c r="J71" s="81"/>
      <c r="N71" s="62"/>
      <c r="O71" s="270"/>
    </row>
    <row r="72" spans="1:15" ht="15.75">
      <c r="A72" s="81"/>
      <c r="B72" s="81"/>
      <c r="C72" s="81"/>
      <c r="D72" s="81"/>
      <c r="E72" s="35"/>
      <c r="F72" s="81"/>
      <c r="G72" s="81"/>
      <c r="H72" s="81"/>
      <c r="I72" s="246"/>
      <c r="J72" s="81"/>
      <c r="K72" s="42"/>
      <c r="L72" s="62"/>
      <c r="N72" s="62"/>
      <c r="O72" s="270"/>
    </row>
    <row r="73" spans="1:15" ht="15.75">
      <c r="A73" s="100"/>
      <c r="B73" s="81"/>
      <c r="C73" s="81"/>
      <c r="D73" s="81"/>
      <c r="E73" s="35"/>
      <c r="F73" s="81"/>
      <c r="G73" s="81"/>
      <c r="H73" s="81"/>
      <c r="I73" s="246"/>
      <c r="J73" s="81"/>
      <c r="K73" s="42"/>
      <c r="L73" s="62"/>
      <c r="M73" s="62" t="s">
        <v>168</v>
      </c>
      <c r="O73" s="270"/>
    </row>
    <row r="74" spans="1:15" ht="15.75">
      <c r="A74" s="101"/>
      <c r="B74" s="101"/>
      <c r="C74" s="81"/>
      <c r="D74" s="101"/>
      <c r="E74" s="101"/>
      <c r="F74" s="81"/>
      <c r="G74" s="81"/>
      <c r="H74" s="81"/>
      <c r="I74" s="246"/>
      <c r="J74" s="81"/>
      <c r="K74" s="42"/>
      <c r="L74" s="62"/>
      <c r="M74" s="62"/>
      <c r="N74" s="62"/>
      <c r="O74" s="270"/>
    </row>
    <row r="75" spans="1:15" ht="15.75">
      <c r="A75" s="102"/>
      <c r="B75" s="101"/>
      <c r="C75" s="101"/>
      <c r="D75" s="101"/>
      <c r="E75" s="101"/>
      <c r="F75" s="81"/>
      <c r="G75" s="81"/>
      <c r="H75" s="81"/>
      <c r="I75" s="246"/>
      <c r="J75" s="81"/>
      <c r="K75" s="42"/>
      <c r="L75" s="62"/>
      <c r="M75" s="62"/>
      <c r="N75" s="62"/>
      <c r="O75" s="270"/>
    </row>
    <row r="76" spans="1:15" ht="15.75">
      <c r="A76" s="102"/>
      <c r="B76" s="101"/>
      <c r="C76" s="101"/>
      <c r="D76" s="101"/>
      <c r="E76" s="101"/>
      <c r="F76" s="81"/>
      <c r="G76" s="81"/>
      <c r="H76" s="81"/>
      <c r="I76" s="246"/>
      <c r="J76" s="81"/>
      <c r="K76" s="42"/>
      <c r="L76" s="62"/>
      <c r="M76" s="62"/>
      <c r="N76" s="62"/>
      <c r="O76" s="270"/>
    </row>
    <row r="77" spans="1:15" ht="15.75">
      <c r="A77" s="101"/>
      <c r="B77" s="101"/>
      <c r="C77" s="101"/>
      <c r="D77" s="101"/>
      <c r="E77" s="101"/>
      <c r="F77" s="81"/>
      <c r="G77" s="81"/>
      <c r="H77" s="81"/>
      <c r="I77" s="246"/>
      <c r="J77" s="81"/>
      <c r="K77" s="42"/>
      <c r="L77" s="62"/>
      <c r="M77" s="62"/>
      <c r="N77" s="62"/>
      <c r="O77" s="270"/>
    </row>
    <row r="78" spans="1:15" ht="15.75">
      <c r="A78" s="101"/>
      <c r="B78" s="101"/>
      <c r="C78" s="101"/>
      <c r="D78" s="101"/>
      <c r="E78" s="101"/>
      <c r="F78" s="81"/>
      <c r="G78" s="81"/>
      <c r="H78" s="81"/>
      <c r="I78" s="246"/>
      <c r="J78" s="81"/>
      <c r="K78" s="42"/>
      <c r="L78" s="62"/>
      <c r="M78" s="62"/>
      <c r="N78" s="62"/>
      <c r="O78" s="270"/>
    </row>
    <row r="79" spans="1:15" ht="15.75">
      <c r="A79" s="101"/>
      <c r="B79" s="101"/>
      <c r="C79" s="101"/>
      <c r="D79" s="101"/>
      <c r="E79" s="101"/>
      <c r="F79" s="81"/>
      <c r="G79" s="81"/>
      <c r="H79" s="81"/>
      <c r="I79" s="235"/>
      <c r="J79" s="42"/>
      <c r="K79" s="42"/>
      <c r="L79" s="62"/>
      <c r="M79" s="62"/>
      <c r="N79" s="62"/>
      <c r="O79" s="270"/>
    </row>
    <row r="80" spans="1:15" ht="15.75">
      <c r="A80" s="81"/>
      <c r="B80" s="81"/>
      <c r="C80" s="101"/>
      <c r="D80" s="81"/>
      <c r="E80" s="81"/>
      <c r="F80" s="81"/>
      <c r="G80" s="81"/>
      <c r="H80" s="81"/>
      <c r="I80" s="246"/>
      <c r="J80" s="81"/>
      <c r="K80" s="42"/>
      <c r="L80" s="62"/>
      <c r="M80" s="62"/>
      <c r="N80" s="62"/>
      <c r="O80" s="270"/>
    </row>
    <row r="81" spans="1:15" ht="15.75">
      <c r="A81" s="81"/>
      <c r="B81" s="81"/>
      <c r="C81" s="81"/>
      <c r="D81" s="81"/>
      <c r="E81" s="81"/>
      <c r="F81" s="81"/>
      <c r="G81" s="81"/>
      <c r="H81" s="81"/>
      <c r="I81" s="246"/>
      <c r="J81" s="81"/>
      <c r="K81" s="42"/>
      <c r="L81" s="62"/>
      <c r="M81" s="62"/>
      <c r="N81" s="62"/>
      <c r="O81" s="270"/>
    </row>
    <row r="82" spans="1:15" ht="15.75">
      <c r="A82" s="81"/>
      <c r="B82" s="81"/>
      <c r="C82" s="81"/>
      <c r="D82" s="81"/>
      <c r="E82" s="81"/>
      <c r="F82" s="81"/>
      <c r="G82" s="81"/>
      <c r="H82" s="81"/>
      <c r="I82" s="246"/>
      <c r="J82" s="81"/>
      <c r="K82" s="42"/>
      <c r="L82" s="62"/>
      <c r="M82" s="62"/>
      <c r="N82" s="62"/>
      <c r="O82" s="270"/>
    </row>
    <row r="83" spans="1:15" ht="15.75">
      <c r="A83" s="62"/>
      <c r="B83" s="62"/>
      <c r="C83" s="81"/>
      <c r="D83" s="62"/>
      <c r="E83" s="62"/>
      <c r="F83" s="62"/>
      <c r="G83" s="62"/>
      <c r="H83" s="62"/>
      <c r="I83" s="228"/>
      <c r="J83" s="62"/>
      <c r="K83" s="43"/>
      <c r="L83" s="62"/>
      <c r="M83" s="62"/>
      <c r="N83" s="62"/>
      <c r="O83" s="270"/>
    </row>
    <row r="84" spans="1:15" ht="15.75">
      <c r="A84" s="62"/>
      <c r="B84" s="62"/>
      <c r="C84" s="62"/>
      <c r="D84" s="62"/>
      <c r="E84" s="62"/>
      <c r="F84" s="62"/>
      <c r="G84" s="62"/>
      <c r="H84" s="62"/>
      <c r="I84" s="228"/>
      <c r="J84" s="62"/>
      <c r="K84" s="43"/>
      <c r="L84" s="62"/>
      <c r="M84" s="62"/>
      <c r="N84" s="62"/>
      <c r="O84" s="270"/>
    </row>
    <row r="85" spans="1:15" ht="15.75">
      <c r="A85" s="62"/>
      <c r="B85" s="62"/>
      <c r="C85" s="62"/>
      <c r="D85" s="62"/>
      <c r="E85" s="62"/>
      <c r="F85" s="62"/>
      <c r="G85" s="62"/>
      <c r="H85" s="62"/>
      <c r="I85" s="228"/>
      <c r="J85" s="62"/>
      <c r="K85" s="43"/>
      <c r="L85" s="62"/>
      <c r="M85" s="62"/>
      <c r="N85" s="62"/>
      <c r="O85" s="270"/>
    </row>
    <row r="86" spans="1:15" ht="15.75">
      <c r="A86" s="62"/>
      <c r="B86" s="62"/>
      <c r="C86" s="62"/>
      <c r="D86" s="62"/>
      <c r="E86" s="62"/>
      <c r="F86" s="62"/>
      <c r="G86" s="62"/>
      <c r="H86" s="62"/>
      <c r="I86" s="228"/>
      <c r="J86" s="62"/>
      <c r="K86" s="43"/>
      <c r="L86" s="62"/>
      <c r="M86" s="62"/>
      <c r="N86" s="62"/>
      <c r="O86" s="270"/>
    </row>
    <row r="87" spans="1:15" ht="15.75">
      <c r="A87" s="62"/>
      <c r="B87" s="62"/>
      <c r="C87" s="62"/>
      <c r="D87" s="62"/>
      <c r="E87" s="62"/>
      <c r="F87" s="62"/>
      <c r="G87" s="62"/>
      <c r="H87" s="62"/>
      <c r="I87" s="228"/>
      <c r="J87" s="62"/>
      <c r="K87" s="43"/>
      <c r="L87" s="62"/>
      <c r="M87" s="62"/>
      <c r="N87" s="62"/>
      <c r="O87" s="270"/>
    </row>
    <row r="88" spans="1:15" ht="15.75">
      <c r="A88" s="62"/>
      <c r="B88" s="62"/>
      <c r="C88" s="62"/>
      <c r="D88" s="62"/>
      <c r="E88" s="62"/>
      <c r="F88" s="62"/>
      <c r="G88" s="62"/>
      <c r="H88" s="62"/>
      <c r="I88" s="228"/>
      <c r="J88" s="62"/>
      <c r="K88" s="43"/>
      <c r="L88" s="62"/>
      <c r="M88" s="62"/>
      <c r="N88" s="62"/>
      <c r="O88" s="270"/>
    </row>
    <row r="89" spans="1:15" ht="15.75">
      <c r="A89" s="62"/>
      <c r="B89" s="62"/>
      <c r="C89" s="62"/>
      <c r="D89" s="62"/>
      <c r="E89" s="62"/>
      <c r="F89" s="62"/>
      <c r="G89" s="62"/>
      <c r="H89" s="62"/>
      <c r="I89" s="228"/>
      <c r="J89" s="62"/>
      <c r="K89" s="43"/>
      <c r="L89" s="62"/>
      <c r="M89" s="62"/>
      <c r="N89" s="62"/>
      <c r="O89" s="270"/>
    </row>
    <row r="90" spans="1:15" ht="15.75">
      <c r="A90" s="62"/>
      <c r="B90" s="62"/>
      <c r="C90" s="62"/>
      <c r="D90" s="62"/>
      <c r="E90" s="62"/>
      <c r="F90" s="62"/>
      <c r="G90" s="62"/>
      <c r="H90" s="62"/>
      <c r="I90" s="228"/>
      <c r="J90" s="62"/>
      <c r="K90" s="43"/>
      <c r="L90" s="62"/>
      <c r="M90" s="62"/>
      <c r="N90" s="62"/>
      <c r="O90" s="270"/>
    </row>
    <row r="91" spans="1:15" ht="15.75">
      <c r="A91" s="62"/>
      <c r="B91" s="62"/>
      <c r="C91" s="62"/>
      <c r="D91" s="62"/>
      <c r="E91" s="62"/>
      <c r="F91" s="62"/>
      <c r="G91" s="62"/>
      <c r="H91" s="62"/>
      <c r="I91" s="228"/>
      <c r="J91" s="62"/>
      <c r="K91" s="43"/>
      <c r="L91" s="62"/>
      <c r="M91" s="62"/>
      <c r="N91" s="62"/>
      <c r="O91" s="270"/>
    </row>
    <row r="92" spans="1:15" ht="15.75">
      <c r="A92" s="62"/>
      <c r="B92" s="62"/>
      <c r="C92" s="62"/>
      <c r="D92" s="62"/>
      <c r="E92" s="62"/>
      <c r="F92" s="62"/>
      <c r="G92" s="62"/>
      <c r="H92" s="62"/>
      <c r="I92" s="228"/>
      <c r="J92" s="62"/>
      <c r="K92" s="43"/>
      <c r="L92" s="62"/>
      <c r="M92" s="62"/>
      <c r="N92" s="62"/>
      <c r="O92" s="270"/>
    </row>
    <row r="93" spans="1:15" ht="15.75">
      <c r="A93" s="62"/>
      <c r="B93" s="62"/>
      <c r="C93" s="62"/>
      <c r="D93" s="62"/>
      <c r="E93" s="62"/>
      <c r="F93" s="62"/>
      <c r="G93" s="62"/>
      <c r="H93" s="62"/>
      <c r="I93" s="228"/>
      <c r="J93" s="62"/>
      <c r="K93" s="43"/>
      <c r="L93" s="62"/>
      <c r="M93" s="62"/>
      <c r="N93" s="62"/>
      <c r="O93" s="270"/>
    </row>
    <row r="94" spans="1:15" ht="15.75">
      <c r="A94" s="62"/>
      <c r="B94" s="62"/>
      <c r="C94" s="62"/>
      <c r="D94" s="62"/>
      <c r="E94" s="62"/>
      <c r="F94" s="62"/>
      <c r="G94" s="62"/>
      <c r="H94" s="62"/>
      <c r="I94" s="228"/>
      <c r="J94" s="62"/>
      <c r="K94" s="43"/>
      <c r="L94" s="62"/>
      <c r="M94" s="62"/>
      <c r="N94" s="62"/>
      <c r="O94" s="270"/>
    </row>
    <row r="95" spans="1:15" ht="15.75">
      <c r="A95" s="62"/>
      <c r="B95" s="62"/>
      <c r="C95" s="62"/>
      <c r="D95" s="62"/>
      <c r="E95" s="62"/>
      <c r="F95" s="62"/>
      <c r="G95" s="62"/>
      <c r="H95" s="62"/>
      <c r="I95" s="228"/>
      <c r="J95" s="62"/>
      <c r="K95" s="43"/>
      <c r="L95" s="62"/>
      <c r="M95" s="62"/>
      <c r="N95" s="62"/>
      <c r="O95" s="270"/>
    </row>
    <row r="96" spans="1:15" ht="15.75">
      <c r="A96" s="62"/>
      <c r="B96" s="62"/>
      <c r="C96" s="62"/>
      <c r="D96" s="62"/>
      <c r="E96" s="62"/>
      <c r="F96" s="62"/>
      <c r="G96" s="62"/>
      <c r="H96" s="62"/>
      <c r="I96" s="228"/>
      <c r="J96" s="62"/>
      <c r="K96" s="43"/>
      <c r="L96" s="62"/>
      <c r="M96" s="62"/>
      <c r="N96" s="62"/>
      <c r="O96" s="270"/>
    </row>
    <row r="97" spans="1:15" ht="15.75">
      <c r="A97" s="62"/>
      <c r="B97" s="62"/>
      <c r="C97" s="62"/>
      <c r="D97" s="62"/>
      <c r="E97" s="62"/>
      <c r="F97" s="62"/>
      <c r="G97" s="62"/>
      <c r="H97" s="62"/>
      <c r="I97" s="228"/>
      <c r="J97" s="62"/>
      <c r="K97" s="43"/>
      <c r="L97" s="62"/>
      <c r="M97" s="62"/>
      <c r="N97" s="62"/>
      <c r="O97" s="270"/>
    </row>
    <row r="98" spans="1:15" ht="15.75">
      <c r="A98" s="62"/>
      <c r="B98" s="62"/>
      <c r="C98" s="62"/>
      <c r="D98" s="62"/>
      <c r="E98" s="62"/>
      <c r="F98" s="62"/>
      <c r="G98" s="62"/>
      <c r="H98" s="62"/>
      <c r="I98" s="228"/>
      <c r="J98" s="62"/>
      <c r="K98" s="43"/>
      <c r="L98" s="62"/>
      <c r="M98" s="62"/>
      <c r="N98" s="62"/>
      <c r="O98" s="270"/>
    </row>
    <row r="99" spans="1:15" ht="15.75">
      <c r="A99" s="62"/>
      <c r="B99" s="62"/>
      <c r="C99" s="62"/>
      <c r="D99" s="62"/>
      <c r="E99" s="62"/>
      <c r="F99" s="62"/>
      <c r="G99" s="62"/>
      <c r="H99" s="62"/>
      <c r="I99" s="228"/>
      <c r="J99" s="62"/>
      <c r="K99" s="43"/>
      <c r="L99" s="62"/>
      <c r="M99" s="62"/>
      <c r="N99" s="62"/>
      <c r="O99" s="270"/>
    </row>
    <row r="100" spans="1:15" ht="15.75">
      <c r="A100" s="62"/>
      <c r="B100" s="62"/>
      <c r="C100" s="62"/>
      <c r="D100" s="62"/>
      <c r="E100" s="62"/>
      <c r="F100" s="62"/>
      <c r="G100" s="62"/>
      <c r="H100" s="62"/>
      <c r="I100" s="228"/>
      <c r="J100" s="62"/>
      <c r="K100" s="43"/>
      <c r="L100" s="62"/>
      <c r="M100" s="62"/>
      <c r="N100" s="62"/>
      <c r="O100" s="270"/>
    </row>
    <row r="101" spans="1:15" ht="15.75">
      <c r="A101" s="62"/>
      <c r="B101" s="62"/>
      <c r="C101" s="62"/>
      <c r="D101" s="62"/>
      <c r="E101" s="62"/>
      <c r="F101" s="62"/>
      <c r="G101" s="62"/>
      <c r="H101" s="62"/>
      <c r="I101" s="228"/>
      <c r="J101" s="62"/>
      <c r="K101" s="43"/>
      <c r="L101" s="62"/>
      <c r="M101" s="62"/>
      <c r="N101" s="62"/>
      <c r="O101" s="270"/>
    </row>
    <row r="102" spans="1:15" ht="15.75">
      <c r="A102" s="62"/>
      <c r="B102" s="62"/>
      <c r="C102" s="62"/>
      <c r="D102" s="62"/>
      <c r="E102" s="62"/>
      <c r="F102" s="62"/>
      <c r="G102" s="62"/>
      <c r="H102" s="62"/>
      <c r="I102" s="228"/>
      <c r="J102" s="62"/>
      <c r="K102" s="43"/>
      <c r="L102" s="62"/>
      <c r="M102" s="62"/>
      <c r="N102" s="62"/>
      <c r="O102" s="270"/>
    </row>
    <row r="103" spans="1:15" ht="15.75">
      <c r="A103" s="62"/>
      <c r="B103" s="62"/>
      <c r="C103" s="62"/>
      <c r="D103" s="62"/>
      <c r="E103" s="62"/>
      <c r="F103" s="62"/>
      <c r="G103" s="62"/>
      <c r="H103" s="62"/>
      <c r="I103" s="228"/>
      <c r="J103" s="62"/>
      <c r="K103" s="43"/>
      <c r="L103" s="62"/>
      <c r="M103" s="62"/>
      <c r="N103" s="62"/>
      <c r="O103" s="270"/>
    </row>
    <row r="104" spans="1:15" ht="15.75">
      <c r="A104" s="62"/>
      <c r="B104" s="62"/>
      <c r="C104" s="62"/>
      <c r="D104" s="62"/>
      <c r="E104" s="62"/>
      <c r="F104" s="62"/>
      <c r="G104" s="62"/>
      <c r="H104" s="62"/>
      <c r="I104" s="228"/>
      <c r="J104" s="62"/>
      <c r="K104" s="43"/>
      <c r="L104" s="62"/>
      <c r="M104" s="62"/>
      <c r="N104" s="62"/>
      <c r="O104" s="270"/>
    </row>
    <row r="105" spans="1:15" ht="15.75">
      <c r="A105" s="62"/>
      <c r="B105" s="62"/>
      <c r="C105" s="62"/>
      <c r="D105" s="62"/>
      <c r="E105" s="62"/>
      <c r="F105" s="62"/>
      <c r="G105" s="62"/>
      <c r="H105" s="62"/>
      <c r="I105" s="228"/>
      <c r="J105" s="62"/>
      <c r="K105" s="43"/>
      <c r="L105" s="62"/>
      <c r="M105" s="62"/>
      <c r="N105" s="62"/>
      <c r="O105" s="270"/>
    </row>
    <row r="106" spans="1:15" ht="15.75">
      <c r="A106" s="62"/>
      <c r="B106" s="62"/>
      <c r="C106" s="62"/>
      <c r="D106" s="62"/>
      <c r="E106" s="62"/>
      <c r="F106" s="62"/>
      <c r="G106" s="62"/>
      <c r="H106" s="62"/>
      <c r="I106" s="228"/>
      <c r="J106" s="62"/>
      <c r="K106" s="43"/>
      <c r="L106" s="62"/>
      <c r="M106" s="62"/>
      <c r="N106" s="62"/>
      <c r="O106" s="270"/>
    </row>
    <row r="107" spans="1:15" ht="15.75">
      <c r="A107" s="62"/>
      <c r="B107" s="62"/>
      <c r="C107" s="62"/>
      <c r="D107" s="62"/>
      <c r="E107" s="62"/>
      <c r="F107" s="62"/>
      <c r="G107" s="62"/>
      <c r="H107" s="62"/>
      <c r="I107" s="228"/>
      <c r="J107" s="62"/>
      <c r="K107" s="43"/>
      <c r="L107" s="62"/>
      <c r="M107" s="62"/>
      <c r="N107" s="62"/>
      <c r="O107" s="270"/>
    </row>
    <row r="108" spans="1:15" ht="15.75">
      <c r="A108" s="62"/>
      <c r="B108" s="62"/>
      <c r="C108" s="62"/>
      <c r="D108" s="62"/>
      <c r="E108" s="62"/>
      <c r="F108" s="62"/>
      <c r="G108" s="62"/>
      <c r="H108" s="62"/>
      <c r="I108" s="228"/>
      <c r="J108" s="62"/>
      <c r="K108" s="43"/>
      <c r="L108" s="62"/>
      <c r="M108" s="62"/>
      <c r="N108" s="62"/>
      <c r="O108" s="270"/>
    </row>
    <row r="109" spans="1:15" ht="15.75">
      <c r="A109" s="62"/>
      <c r="B109" s="62"/>
      <c r="C109" s="62"/>
      <c r="D109" s="62"/>
      <c r="E109" s="62"/>
      <c r="F109" s="62"/>
      <c r="G109" s="62"/>
      <c r="H109" s="62"/>
      <c r="I109" s="228"/>
      <c r="J109" s="62"/>
      <c r="K109" s="43"/>
      <c r="L109" s="62"/>
      <c r="M109" s="62"/>
      <c r="N109" s="62"/>
      <c r="O109" s="270"/>
    </row>
    <row r="110" spans="1:15" ht="15.75">
      <c r="A110" s="62"/>
      <c r="B110" s="62"/>
      <c r="C110" s="62"/>
      <c r="D110" s="62"/>
      <c r="E110" s="62"/>
      <c r="F110" s="62"/>
      <c r="G110" s="62"/>
      <c r="H110" s="62"/>
      <c r="I110" s="228"/>
      <c r="J110" s="62"/>
      <c r="K110" s="43"/>
      <c r="L110" s="62"/>
      <c r="M110" s="62"/>
      <c r="N110" s="62"/>
      <c r="O110" s="270"/>
    </row>
    <row r="111" spans="1:15" ht="15.75">
      <c r="A111" s="62"/>
      <c r="B111" s="62"/>
      <c r="C111" s="62"/>
      <c r="D111" s="62"/>
      <c r="E111" s="62"/>
      <c r="F111" s="62"/>
      <c r="G111" s="62"/>
      <c r="H111" s="62"/>
      <c r="I111" s="228"/>
      <c r="J111" s="62"/>
      <c r="K111" s="43"/>
      <c r="L111" s="62"/>
      <c r="M111" s="62"/>
      <c r="N111" s="62"/>
      <c r="O111" s="270"/>
    </row>
    <row r="112" spans="1:15" ht="15.75">
      <c r="A112" s="62"/>
      <c r="B112" s="62"/>
      <c r="C112" s="62"/>
      <c r="D112" s="62"/>
      <c r="E112" s="62"/>
      <c r="F112" s="62"/>
      <c r="G112" s="62"/>
      <c r="H112" s="62"/>
      <c r="I112" s="228"/>
      <c r="J112" s="62"/>
      <c r="K112" s="43"/>
      <c r="L112" s="62"/>
      <c r="M112" s="62"/>
      <c r="N112" s="62"/>
      <c r="O112" s="270"/>
    </row>
    <row r="113" spans="1:15" ht="15.75">
      <c r="A113" s="62"/>
      <c r="B113" s="62"/>
      <c r="C113" s="62"/>
      <c r="D113" s="62"/>
      <c r="E113" s="62"/>
      <c r="F113" s="62"/>
      <c r="G113" s="62"/>
      <c r="H113" s="62"/>
      <c r="I113" s="228"/>
      <c r="J113" s="62"/>
      <c r="K113" s="43"/>
      <c r="L113" s="62"/>
      <c r="M113" s="62"/>
      <c r="N113" s="62"/>
      <c r="O113" s="270"/>
    </row>
    <row r="114" spans="1:15" ht="15.75">
      <c r="A114" s="62"/>
      <c r="B114" s="62"/>
      <c r="C114" s="62"/>
      <c r="D114" s="62"/>
      <c r="E114" s="62"/>
      <c r="F114" s="62"/>
      <c r="G114" s="62"/>
      <c r="H114" s="62"/>
      <c r="I114" s="228"/>
      <c r="J114" s="62"/>
      <c r="K114" s="43"/>
      <c r="L114" s="62"/>
      <c r="M114" s="62"/>
      <c r="N114" s="62"/>
      <c r="O114" s="270"/>
    </row>
    <row r="115" ht="15.75">
      <c r="C115" s="62"/>
    </row>
  </sheetData>
  <sheetProtection/>
  <mergeCells count="5">
    <mergeCell ref="A68:M69"/>
    <mergeCell ref="A1:K1"/>
    <mergeCell ref="A2:K2"/>
    <mergeCell ref="A3:K3"/>
    <mergeCell ref="A4:K4"/>
  </mergeCells>
  <printOptions/>
  <pageMargins left="1.0236220472440944" right="0.5905511811023623" top="0.6692913385826772" bottom="0.7480314960629921" header="0.5118110236220472" footer="0.5118110236220472"/>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view="pageBreakPreview" zoomScale="75" zoomScaleNormal="85" zoomScaleSheetLayoutView="75" zoomScalePageLayoutView="0" workbookViewId="0" topLeftCell="A13">
      <selection activeCell="H42" sqref="H42"/>
    </sheetView>
  </sheetViews>
  <sheetFormatPr defaultColWidth="9.140625" defaultRowHeight="12.75"/>
  <cols>
    <col min="1" max="2" width="9.140625" style="58" customWidth="1"/>
    <col min="3" max="3" width="17.28125" style="58" customWidth="1"/>
    <col min="4" max="4" width="10.8515625" style="58" bestFit="1" customWidth="1"/>
    <col min="5" max="7" width="9.140625" style="58" customWidth="1"/>
    <col min="8" max="8" width="12.140625" style="58" customWidth="1"/>
    <col min="9" max="9" width="9.140625" style="58" customWidth="1"/>
    <col min="10" max="10" width="10.8515625" style="58" bestFit="1" customWidth="1"/>
    <col min="11" max="11" width="9.140625" style="58" customWidth="1"/>
    <col min="12" max="12" width="9.421875" style="58" bestFit="1" customWidth="1"/>
    <col min="13" max="13" width="9.140625" style="58" customWidth="1"/>
    <col min="14" max="14" width="10.8515625" style="58" bestFit="1" customWidth="1"/>
    <col min="15" max="15" width="9.140625" style="58" customWidth="1"/>
    <col min="16" max="16" width="10.57421875" style="58" bestFit="1" customWidth="1"/>
    <col min="17" max="16384" width="9.140625" style="58" customWidth="1"/>
  </cols>
  <sheetData>
    <row r="1" spans="1:14" ht="15.75">
      <c r="A1" s="353" t="s">
        <v>35</v>
      </c>
      <c r="B1" s="353"/>
      <c r="C1" s="353"/>
      <c r="D1" s="353"/>
      <c r="E1" s="353"/>
      <c r="F1" s="353"/>
      <c r="G1" s="353"/>
      <c r="H1" s="353"/>
      <c r="I1" s="353"/>
      <c r="J1" s="353"/>
      <c r="K1" s="353"/>
      <c r="L1" s="353"/>
      <c r="M1" s="353"/>
      <c r="N1" s="353"/>
    </row>
    <row r="2" spans="1:14" ht="15.75">
      <c r="A2" s="353" t="s">
        <v>108</v>
      </c>
      <c r="B2" s="353"/>
      <c r="C2" s="353"/>
      <c r="D2" s="353"/>
      <c r="E2" s="353"/>
      <c r="F2" s="353"/>
      <c r="G2" s="353"/>
      <c r="H2" s="353"/>
      <c r="I2" s="353"/>
      <c r="J2" s="353"/>
      <c r="K2" s="353"/>
      <c r="L2" s="353"/>
      <c r="M2" s="353"/>
      <c r="N2" s="353"/>
    </row>
    <row r="3" spans="1:14" ht="15.75">
      <c r="A3" s="353" t="s">
        <v>36</v>
      </c>
      <c r="B3" s="353"/>
      <c r="C3" s="353"/>
      <c r="D3" s="353"/>
      <c r="E3" s="353"/>
      <c r="F3" s="353"/>
      <c r="G3" s="353"/>
      <c r="H3" s="353"/>
      <c r="I3" s="353"/>
      <c r="J3" s="353"/>
      <c r="K3" s="353"/>
      <c r="L3" s="353"/>
      <c r="M3" s="353"/>
      <c r="N3" s="353"/>
    </row>
    <row r="4" spans="1:14" ht="15.75">
      <c r="A4" s="354" t="s">
        <v>363</v>
      </c>
      <c r="B4" s="354"/>
      <c r="C4" s="354"/>
      <c r="D4" s="354"/>
      <c r="E4" s="354"/>
      <c r="F4" s="354"/>
      <c r="G4" s="354"/>
      <c r="H4" s="354"/>
      <c r="I4" s="354"/>
      <c r="J4" s="354"/>
      <c r="K4" s="354"/>
      <c r="L4" s="354"/>
      <c r="M4" s="354"/>
      <c r="N4" s="354"/>
    </row>
    <row r="5" spans="1:14" ht="15.75">
      <c r="A5" s="356"/>
      <c r="B5" s="356"/>
      <c r="C5" s="356"/>
      <c r="D5" s="356"/>
      <c r="E5" s="356"/>
      <c r="F5" s="356"/>
      <c r="G5" s="356"/>
      <c r="H5" s="356"/>
      <c r="I5" s="356"/>
      <c r="J5" s="356"/>
      <c r="K5" s="356"/>
      <c r="L5" s="356"/>
      <c r="M5" s="356"/>
      <c r="N5" s="356"/>
    </row>
    <row r="6" spans="1:14" ht="15.75">
      <c r="A6" s="36"/>
      <c r="B6" s="36"/>
      <c r="C6" s="36"/>
      <c r="D6" s="36"/>
      <c r="E6" s="36"/>
      <c r="F6" s="36"/>
      <c r="G6" s="36"/>
      <c r="H6" s="36"/>
      <c r="I6" s="59"/>
      <c r="J6" s="59"/>
      <c r="K6" s="59"/>
      <c r="L6" s="59"/>
      <c r="M6" s="59"/>
      <c r="N6" s="59"/>
    </row>
    <row r="7" spans="1:14" ht="15.75">
      <c r="A7" s="60"/>
      <c r="B7" s="60"/>
      <c r="C7" s="60"/>
      <c r="D7" s="61" t="s">
        <v>89</v>
      </c>
      <c r="E7" s="60"/>
      <c r="F7" s="60"/>
      <c r="G7" s="60"/>
      <c r="H7" s="60"/>
      <c r="I7" s="62"/>
      <c r="J7" s="62"/>
      <c r="K7" s="62"/>
      <c r="L7" s="62"/>
      <c r="M7" s="62"/>
      <c r="N7" s="62"/>
    </row>
    <row r="8" spans="1:14" ht="15.75">
      <c r="A8" s="62"/>
      <c r="B8" s="62"/>
      <c r="C8" s="62"/>
      <c r="D8" s="63" t="s">
        <v>90</v>
      </c>
      <c r="E8" s="62"/>
      <c r="F8" s="63" t="s">
        <v>257</v>
      </c>
      <c r="G8" s="62"/>
      <c r="H8" s="62"/>
      <c r="I8" s="62"/>
      <c r="J8" s="62"/>
      <c r="K8" s="62"/>
      <c r="L8" s="62"/>
      <c r="M8" s="62"/>
      <c r="N8" s="62"/>
    </row>
    <row r="9" spans="1:14" ht="15.75">
      <c r="A9" s="62"/>
      <c r="B9" s="62"/>
      <c r="C9" s="62"/>
      <c r="D9" s="63" t="s">
        <v>91</v>
      </c>
      <c r="E9" s="64"/>
      <c r="F9" s="63" t="s">
        <v>258</v>
      </c>
      <c r="G9" s="64"/>
      <c r="H9" s="63" t="s">
        <v>37</v>
      </c>
      <c r="I9" s="64"/>
      <c r="K9" s="64"/>
      <c r="L9" s="4"/>
      <c r="M9" s="63"/>
      <c r="N9" s="64"/>
    </row>
    <row r="10" spans="1:14" ht="15.75">
      <c r="A10" s="62"/>
      <c r="B10" s="62"/>
      <c r="C10" s="62"/>
      <c r="D10" s="63" t="s">
        <v>38</v>
      </c>
      <c r="E10" s="63"/>
      <c r="F10" s="63" t="s">
        <v>259</v>
      </c>
      <c r="G10" s="63"/>
      <c r="H10" s="63" t="s">
        <v>39</v>
      </c>
      <c r="I10" s="63"/>
      <c r="K10" s="63"/>
      <c r="L10" s="63" t="s">
        <v>158</v>
      </c>
      <c r="M10" s="63"/>
      <c r="N10" s="63" t="s">
        <v>42</v>
      </c>
    </row>
    <row r="11" spans="1:14" ht="15.75">
      <c r="A11" s="62"/>
      <c r="B11" s="62"/>
      <c r="C11" s="62"/>
      <c r="D11" s="63" t="s">
        <v>40</v>
      </c>
      <c r="E11" s="63"/>
      <c r="F11" s="63" t="s">
        <v>260</v>
      </c>
      <c r="G11" s="63"/>
      <c r="H11" s="63" t="s">
        <v>41</v>
      </c>
      <c r="I11" s="63"/>
      <c r="J11" s="63" t="s">
        <v>42</v>
      </c>
      <c r="K11" s="63"/>
      <c r="L11" s="63" t="s">
        <v>159</v>
      </c>
      <c r="M11" s="63"/>
      <c r="N11" s="63" t="s">
        <v>160</v>
      </c>
    </row>
    <row r="12" spans="1:14" ht="15.75">
      <c r="A12" s="65"/>
      <c r="B12" s="65"/>
      <c r="C12" s="65"/>
      <c r="D12" s="59" t="s">
        <v>0</v>
      </c>
      <c r="E12" s="59"/>
      <c r="F12" s="59" t="s">
        <v>0</v>
      </c>
      <c r="G12" s="59"/>
      <c r="H12" s="59" t="s">
        <v>0</v>
      </c>
      <c r="I12" s="59"/>
      <c r="J12" s="59" t="s">
        <v>0</v>
      </c>
      <c r="K12" s="59"/>
      <c r="L12" s="59" t="s">
        <v>0</v>
      </c>
      <c r="M12" s="59"/>
      <c r="N12" s="59" t="s">
        <v>0</v>
      </c>
    </row>
    <row r="13" spans="9:14" ht="15">
      <c r="I13" s="66"/>
      <c r="J13" s="66"/>
      <c r="K13" s="66"/>
      <c r="L13" s="66"/>
      <c r="M13" s="66"/>
      <c r="N13" s="66"/>
    </row>
    <row r="14" spans="9:14" ht="15">
      <c r="I14" s="66"/>
      <c r="J14" s="66"/>
      <c r="K14" s="66"/>
      <c r="L14" s="66"/>
      <c r="M14" s="66"/>
      <c r="N14" s="66"/>
    </row>
    <row r="15" spans="1:14" ht="15.75">
      <c r="A15" s="67" t="s">
        <v>385</v>
      </c>
      <c r="B15" s="4"/>
      <c r="C15" s="4"/>
      <c r="D15" s="68"/>
      <c r="E15" s="68"/>
      <c r="F15" s="68"/>
      <c r="G15" s="68"/>
      <c r="H15" s="68"/>
      <c r="I15" s="69"/>
      <c r="J15" s="69"/>
      <c r="K15" s="69"/>
      <c r="L15" s="69"/>
      <c r="M15" s="69"/>
      <c r="N15" s="69"/>
    </row>
    <row r="16" spans="1:14" ht="15.75">
      <c r="A16" s="67" t="s">
        <v>104</v>
      </c>
      <c r="B16" s="4"/>
      <c r="C16" s="4"/>
      <c r="D16" s="68"/>
      <c r="E16" s="68"/>
      <c r="F16" s="68"/>
      <c r="G16" s="68"/>
      <c r="H16" s="68"/>
      <c r="I16" s="69"/>
      <c r="J16" s="69"/>
      <c r="K16" s="69"/>
      <c r="L16" s="69"/>
      <c r="M16" s="69"/>
      <c r="N16" s="69"/>
    </row>
    <row r="17" spans="1:14" ht="15.75">
      <c r="A17" s="4"/>
      <c r="B17" s="4"/>
      <c r="C17" s="4"/>
      <c r="D17" s="68"/>
      <c r="E17" s="68"/>
      <c r="F17" s="68"/>
      <c r="G17" s="68"/>
      <c r="H17" s="68"/>
      <c r="I17" s="69"/>
      <c r="J17" s="69"/>
      <c r="K17" s="69"/>
      <c r="L17" s="69"/>
      <c r="M17" s="69"/>
      <c r="N17" s="69"/>
    </row>
    <row r="18" spans="1:14" ht="15.75">
      <c r="A18" s="4" t="s">
        <v>272</v>
      </c>
      <c r="B18" s="4"/>
      <c r="C18" s="4"/>
      <c r="D18" s="84">
        <v>25200</v>
      </c>
      <c r="E18" s="84"/>
      <c r="F18" s="84">
        <v>0</v>
      </c>
      <c r="G18" s="84"/>
      <c r="H18" s="84">
        <v>5360</v>
      </c>
      <c r="I18" s="84"/>
      <c r="J18" s="70">
        <f>SUM(D18:I18)</f>
        <v>30560</v>
      </c>
      <c r="K18" s="84"/>
      <c r="L18" s="84">
        <v>741</v>
      </c>
      <c r="M18" s="84"/>
      <c r="N18" s="84">
        <f>SUM(J18:M18)</f>
        <v>31301</v>
      </c>
    </row>
    <row r="19" spans="1:14" ht="15.75">
      <c r="A19" s="4"/>
      <c r="B19" s="62"/>
      <c r="C19" s="4"/>
      <c r="D19" s="84"/>
      <c r="E19" s="84"/>
      <c r="F19" s="84"/>
      <c r="G19" s="84"/>
      <c r="H19" s="84"/>
      <c r="I19" s="84"/>
      <c r="J19" s="84"/>
      <c r="K19" s="84"/>
      <c r="L19" s="84"/>
      <c r="M19" s="84"/>
      <c r="N19" s="84"/>
    </row>
    <row r="20" spans="1:14" ht="15.75">
      <c r="A20" s="4" t="s">
        <v>255</v>
      </c>
      <c r="B20" s="4"/>
      <c r="C20" s="4"/>
      <c r="D20" s="151">
        <v>0</v>
      </c>
      <c r="E20" s="151"/>
      <c r="F20" s="151">
        <v>0</v>
      </c>
      <c r="G20" s="151"/>
      <c r="H20" s="87">
        <v>1058</v>
      </c>
      <c r="I20" s="151"/>
      <c r="J20" s="70">
        <f>SUM(D20:I20)</f>
        <v>1058</v>
      </c>
      <c r="K20" s="151"/>
      <c r="L20" s="87">
        <v>-34</v>
      </c>
      <c r="M20" s="151"/>
      <c r="N20" s="84">
        <f>SUM(J20:M20)</f>
        <v>1024</v>
      </c>
    </row>
    <row r="21" spans="1:14" ht="15.75">
      <c r="A21" s="4"/>
      <c r="B21" s="4"/>
      <c r="C21" s="4"/>
      <c r="D21" s="151"/>
      <c r="E21" s="151"/>
      <c r="F21" s="151"/>
      <c r="G21" s="151"/>
      <c r="H21" s="87"/>
      <c r="I21" s="151"/>
      <c r="J21" s="70"/>
      <c r="K21" s="151"/>
      <c r="L21" s="87"/>
      <c r="M21" s="151"/>
      <c r="N21" s="84"/>
    </row>
    <row r="22" spans="1:14" ht="15.75">
      <c r="A22" s="4" t="s">
        <v>256</v>
      </c>
      <c r="B22" s="4"/>
      <c r="C22" s="4"/>
      <c r="D22" s="68"/>
      <c r="E22" s="68"/>
      <c r="F22" s="68"/>
      <c r="G22" s="68"/>
      <c r="H22" s="71"/>
      <c r="I22" s="69"/>
      <c r="J22" s="70"/>
      <c r="K22" s="69"/>
      <c r="L22" s="72"/>
      <c r="M22" s="69"/>
      <c r="N22" s="70"/>
    </row>
    <row r="23" spans="1:14" ht="15.75">
      <c r="A23" s="4" t="s">
        <v>180</v>
      </c>
      <c r="B23" s="4"/>
      <c r="C23" s="4"/>
      <c r="D23" s="68">
        <v>0</v>
      </c>
      <c r="E23" s="68"/>
      <c r="F23" s="68">
        <v>0</v>
      </c>
      <c r="G23" s="68"/>
      <c r="H23" s="71">
        <v>-1052</v>
      </c>
      <c r="I23" s="69"/>
      <c r="J23" s="70">
        <f>SUM(D23:I23)</f>
        <v>-1052</v>
      </c>
      <c r="K23" s="69"/>
      <c r="L23" s="72">
        <v>0</v>
      </c>
      <c r="M23" s="69"/>
      <c r="N23" s="70">
        <f>SUM(J23:M23)</f>
        <v>-1052</v>
      </c>
    </row>
    <row r="24" spans="1:14" ht="15.75">
      <c r="A24" s="4"/>
      <c r="B24" s="4"/>
      <c r="C24" s="4"/>
      <c r="D24" s="68"/>
      <c r="E24" s="68"/>
      <c r="F24" s="68"/>
      <c r="G24" s="68"/>
      <c r="H24" s="71"/>
      <c r="I24" s="69"/>
      <c r="J24" s="70"/>
      <c r="K24" s="69"/>
      <c r="L24" s="72"/>
      <c r="M24" s="69"/>
      <c r="N24" s="70"/>
    </row>
    <row r="25" spans="1:14" ht="15.75">
      <c r="A25" s="4" t="s">
        <v>380</v>
      </c>
      <c r="B25" s="4"/>
      <c r="C25" s="4"/>
      <c r="D25" s="68">
        <v>0</v>
      </c>
      <c r="E25" s="68"/>
      <c r="F25" s="68">
        <v>0</v>
      </c>
      <c r="G25" s="68"/>
      <c r="H25" s="71">
        <v>0</v>
      </c>
      <c r="I25" s="69"/>
      <c r="J25" s="70">
        <v>0</v>
      </c>
      <c r="K25" s="69"/>
      <c r="L25" s="72">
        <v>-63</v>
      </c>
      <c r="M25" s="69"/>
      <c r="N25" s="70">
        <f>+L25</f>
        <v>-63</v>
      </c>
    </row>
    <row r="26" spans="1:14" ht="15.75">
      <c r="A26" s="4" t="s">
        <v>381</v>
      </c>
      <c r="B26" s="4"/>
      <c r="C26" s="4"/>
      <c r="D26" s="68"/>
      <c r="E26" s="68"/>
      <c r="F26" s="68"/>
      <c r="G26" s="68"/>
      <c r="H26" s="71"/>
      <c r="I26" s="69"/>
      <c r="J26" s="70"/>
      <c r="K26" s="69"/>
      <c r="L26" s="72"/>
      <c r="M26" s="69"/>
      <c r="N26" s="70"/>
    </row>
    <row r="27" spans="1:14" ht="15.75">
      <c r="A27" s="211">
        <v>2009</v>
      </c>
      <c r="B27" s="4"/>
      <c r="C27" s="4"/>
      <c r="D27" s="68"/>
      <c r="E27" s="68"/>
      <c r="F27" s="68"/>
      <c r="G27" s="68"/>
      <c r="H27" s="71"/>
      <c r="I27" s="69"/>
      <c r="J27" s="70"/>
      <c r="K27" s="69"/>
      <c r="L27" s="72"/>
      <c r="M27" s="69"/>
      <c r="N27" s="70"/>
    </row>
    <row r="28" spans="1:14" ht="15.75">
      <c r="A28" s="4"/>
      <c r="B28" s="4"/>
      <c r="C28" s="4"/>
      <c r="D28" s="68"/>
      <c r="E28" s="68"/>
      <c r="F28" s="68"/>
      <c r="G28" s="68"/>
      <c r="H28" s="71"/>
      <c r="I28" s="69"/>
      <c r="J28" s="70"/>
      <c r="K28" s="69"/>
      <c r="L28" s="72"/>
      <c r="M28" s="69"/>
      <c r="N28" s="70"/>
    </row>
    <row r="29" spans="1:14" ht="15.75">
      <c r="A29" s="4" t="s">
        <v>368</v>
      </c>
      <c r="B29" s="4"/>
      <c r="C29" s="4"/>
      <c r="D29" s="151"/>
      <c r="E29" s="151"/>
      <c r="F29" s="151"/>
      <c r="G29" s="151"/>
      <c r="H29" s="87"/>
      <c r="I29" s="151"/>
      <c r="J29" s="84"/>
      <c r="K29" s="151"/>
      <c r="L29" s="87"/>
      <c r="M29" s="151"/>
      <c r="N29" s="84"/>
    </row>
    <row r="30" spans="1:14" ht="16.5" thickBot="1">
      <c r="A30" s="4"/>
      <c r="B30" s="4"/>
      <c r="C30" s="4"/>
      <c r="D30" s="152">
        <f>SUM(D18:D29)</f>
        <v>25200</v>
      </c>
      <c r="E30" s="152"/>
      <c r="F30" s="152">
        <f>SUM(F18:F29)</f>
        <v>0</v>
      </c>
      <c r="G30" s="152"/>
      <c r="H30" s="152">
        <f>SUM(H18:H29)</f>
        <v>5366</v>
      </c>
      <c r="I30" s="152"/>
      <c r="J30" s="152">
        <f>SUM(J18:J29)</f>
        <v>30566</v>
      </c>
      <c r="K30" s="152"/>
      <c r="L30" s="152">
        <f>SUM(L18:L29)</f>
        <v>644</v>
      </c>
      <c r="M30" s="152"/>
      <c r="N30" s="152">
        <f>SUM(N18:N29)</f>
        <v>31210</v>
      </c>
    </row>
    <row r="31" spans="1:14" ht="16.5" thickTop="1">
      <c r="A31" s="4"/>
      <c r="B31" s="4"/>
      <c r="C31" s="4"/>
      <c r="D31" s="73"/>
      <c r="E31" s="73"/>
      <c r="F31" s="73"/>
      <c r="G31" s="73"/>
      <c r="H31" s="73"/>
      <c r="I31" s="74"/>
      <c r="J31" s="74"/>
      <c r="K31" s="74"/>
      <c r="L31" s="74"/>
      <c r="M31" s="74"/>
      <c r="N31" s="74"/>
    </row>
    <row r="32" spans="1:14" ht="15.75">
      <c r="A32" s="222" t="s">
        <v>367</v>
      </c>
      <c r="B32" s="223"/>
      <c r="C32" s="223"/>
      <c r="D32" s="224"/>
      <c r="E32" s="224"/>
      <c r="F32" s="224"/>
      <c r="G32" s="224"/>
      <c r="H32" s="224"/>
      <c r="I32" s="225"/>
      <c r="J32" s="225"/>
      <c r="K32" s="225"/>
      <c r="L32" s="225"/>
      <c r="M32" s="225"/>
      <c r="N32" s="225"/>
    </row>
    <row r="33" spans="1:14" ht="15.75">
      <c r="A33" s="222" t="s">
        <v>102</v>
      </c>
      <c r="B33" s="223"/>
      <c r="C33" s="223"/>
      <c r="D33" s="224"/>
      <c r="E33" s="224"/>
      <c r="F33" s="224"/>
      <c r="G33" s="224"/>
      <c r="H33" s="224"/>
      <c r="I33" s="225"/>
      <c r="J33" s="225"/>
      <c r="K33" s="225"/>
      <c r="L33" s="225"/>
      <c r="M33" s="225"/>
      <c r="N33" s="225"/>
    </row>
    <row r="34" spans="1:14" ht="15.75">
      <c r="A34" s="223"/>
      <c r="B34" s="223"/>
      <c r="C34" s="223"/>
      <c r="D34" s="224"/>
      <c r="E34" s="224"/>
      <c r="F34" s="224"/>
      <c r="G34" s="224"/>
      <c r="H34" s="224"/>
      <c r="I34" s="225"/>
      <c r="J34" s="225"/>
      <c r="K34" s="225"/>
      <c r="L34" s="225"/>
      <c r="M34" s="225"/>
      <c r="N34" s="225"/>
    </row>
    <row r="35" spans="1:14" ht="15.75">
      <c r="A35" s="223" t="s">
        <v>193</v>
      </c>
      <c r="B35" s="223"/>
      <c r="C35" s="223"/>
      <c r="D35" s="226">
        <f>D30</f>
        <v>25200</v>
      </c>
      <c r="E35" s="226"/>
      <c r="F35" s="226">
        <f>F30</f>
        <v>0</v>
      </c>
      <c r="G35" s="226"/>
      <c r="H35" s="226">
        <v>5366</v>
      </c>
      <c r="I35" s="226"/>
      <c r="J35" s="227">
        <v>30566</v>
      </c>
      <c r="K35" s="226"/>
      <c r="L35" s="226">
        <v>644</v>
      </c>
      <c r="M35" s="226"/>
      <c r="N35" s="226">
        <f>J35+L35</f>
        <v>31210</v>
      </c>
    </row>
    <row r="36" spans="1:14" ht="15.75">
      <c r="A36" s="223"/>
      <c r="B36" s="228"/>
      <c r="C36" s="223"/>
      <c r="D36" s="226"/>
      <c r="E36" s="226"/>
      <c r="F36" s="226"/>
      <c r="G36" s="226"/>
      <c r="H36" s="226"/>
      <c r="I36" s="226"/>
      <c r="J36" s="226"/>
      <c r="K36" s="226"/>
      <c r="L36" s="226"/>
      <c r="M36" s="226"/>
      <c r="N36" s="226"/>
    </row>
    <row r="37" spans="1:14" ht="15.75">
      <c r="A37" s="223" t="s">
        <v>255</v>
      </c>
      <c r="B37" s="213"/>
      <c r="C37" s="213"/>
      <c r="D37" s="279">
        <v>0</v>
      </c>
      <c r="E37" s="279"/>
      <c r="F37" s="279">
        <v>0</v>
      </c>
      <c r="G37" s="279"/>
      <c r="H37" s="277">
        <f>PL!H37</f>
        <v>1057</v>
      </c>
      <c r="I37" s="279"/>
      <c r="J37" s="227">
        <f>SUM(D37:H37)</f>
        <v>1057</v>
      </c>
      <c r="K37" s="279"/>
      <c r="L37" s="277">
        <f>PL!$H$39</f>
        <v>-45</v>
      </c>
      <c r="M37" s="279"/>
      <c r="N37" s="226">
        <f>SUM(J37:L37)</f>
        <v>1012</v>
      </c>
    </row>
    <row r="38" spans="1:14" ht="15.75">
      <c r="A38" s="213"/>
      <c r="B38" s="213"/>
      <c r="C38" s="213"/>
      <c r="D38" s="279"/>
      <c r="E38" s="279"/>
      <c r="F38" s="279"/>
      <c r="G38" s="279"/>
      <c r="H38" s="277"/>
      <c r="I38" s="279"/>
      <c r="J38" s="227"/>
      <c r="K38" s="279"/>
      <c r="L38" s="277"/>
      <c r="M38" s="279"/>
      <c r="N38" s="226"/>
    </row>
    <row r="39" spans="1:14" ht="15.75">
      <c r="A39" s="223" t="s">
        <v>148</v>
      </c>
      <c r="B39" s="213"/>
      <c r="C39" s="213"/>
      <c r="D39" s="224"/>
      <c r="E39" s="224"/>
      <c r="F39" s="224"/>
      <c r="G39" s="224"/>
      <c r="H39" s="280"/>
      <c r="I39" s="225"/>
      <c r="J39" s="227"/>
      <c r="K39" s="225"/>
      <c r="L39" s="281"/>
      <c r="M39" s="225"/>
      <c r="N39" s="227"/>
    </row>
    <row r="40" spans="1:14" ht="15.75">
      <c r="A40" s="223" t="s">
        <v>387</v>
      </c>
      <c r="B40" s="213"/>
      <c r="C40" s="213"/>
      <c r="D40" s="224">
        <v>0</v>
      </c>
      <c r="E40" s="224"/>
      <c r="F40" s="224">
        <v>0</v>
      </c>
      <c r="G40" s="224"/>
      <c r="H40" s="280">
        <v>-1209</v>
      </c>
      <c r="I40" s="225"/>
      <c r="J40" s="227">
        <f>SUM(D40:H40)</f>
        <v>-1209</v>
      </c>
      <c r="K40" s="225"/>
      <c r="L40" s="281">
        <v>0</v>
      </c>
      <c r="M40" s="225"/>
      <c r="N40" s="226">
        <f>SUM(J40:L40)</f>
        <v>-1209</v>
      </c>
    </row>
    <row r="41" spans="1:14" ht="15.75">
      <c r="A41" s="223"/>
      <c r="B41" s="213"/>
      <c r="C41" s="213"/>
      <c r="D41" s="279"/>
      <c r="E41" s="279"/>
      <c r="F41" s="279"/>
      <c r="G41" s="279"/>
      <c r="H41" s="277"/>
      <c r="I41" s="279"/>
      <c r="J41" s="226"/>
      <c r="K41" s="279"/>
      <c r="L41" s="277"/>
      <c r="M41" s="279"/>
      <c r="N41" s="226"/>
    </row>
    <row r="42" spans="1:14" ht="16.5" thickBot="1">
      <c r="A42" s="223" t="s">
        <v>369</v>
      </c>
      <c r="B42" s="213"/>
      <c r="C42" s="213"/>
      <c r="D42" s="282">
        <f>SUM(D35:D41)</f>
        <v>25200</v>
      </c>
      <c r="E42" s="282"/>
      <c r="F42" s="282">
        <f>SUM(F35:F41)</f>
        <v>0</v>
      </c>
      <c r="G42" s="282"/>
      <c r="H42" s="282">
        <f>SUM(H35:H41)</f>
        <v>5214</v>
      </c>
      <c r="I42" s="282"/>
      <c r="J42" s="282">
        <f>SUM(J35:J41)</f>
        <v>30414</v>
      </c>
      <c r="K42" s="282"/>
      <c r="L42" s="282">
        <f>SUM(L35:L41)</f>
        <v>599</v>
      </c>
      <c r="M42" s="282"/>
      <c r="N42" s="282">
        <f>SUM(N35:N41)</f>
        <v>31013</v>
      </c>
    </row>
    <row r="43" spans="1:14" ht="16.5" thickTop="1">
      <c r="A43" s="213"/>
      <c r="B43" s="213"/>
      <c r="C43" s="213"/>
      <c r="D43" s="213"/>
      <c r="E43" s="213"/>
      <c r="F43" s="213"/>
      <c r="G43" s="213"/>
      <c r="H43" s="213"/>
      <c r="I43" s="215"/>
      <c r="J43" s="215"/>
      <c r="K43" s="215"/>
      <c r="L43" s="215"/>
      <c r="M43" s="215"/>
      <c r="N43" s="215"/>
    </row>
    <row r="44" spans="1:14" ht="15.75">
      <c r="A44" s="4"/>
      <c r="B44" s="4"/>
      <c r="C44" s="4"/>
      <c r="D44" s="4"/>
      <c r="E44" s="4"/>
      <c r="F44" s="4"/>
      <c r="G44" s="4"/>
      <c r="H44" s="4"/>
      <c r="I44" s="62"/>
      <c r="J44" s="4"/>
      <c r="K44" s="4"/>
      <c r="L44" s="4"/>
      <c r="M44" s="4"/>
      <c r="N44" s="4"/>
    </row>
    <row r="45" spans="1:14" ht="15.75">
      <c r="A45" s="4"/>
      <c r="B45" s="4"/>
      <c r="C45" s="4"/>
      <c r="D45" s="4"/>
      <c r="E45" s="4"/>
      <c r="F45" s="4"/>
      <c r="G45" s="4"/>
      <c r="H45" s="73"/>
      <c r="I45" s="62"/>
      <c r="J45" s="4"/>
      <c r="K45" s="4"/>
      <c r="L45" s="4"/>
      <c r="M45" s="4"/>
      <c r="N45" s="4"/>
    </row>
    <row r="46" spans="1:14" ht="15" customHeight="1">
      <c r="A46" s="355" t="s">
        <v>241</v>
      </c>
      <c r="B46" s="355"/>
      <c r="C46" s="355"/>
      <c r="D46" s="355"/>
      <c r="E46" s="355"/>
      <c r="F46" s="355"/>
      <c r="G46" s="355"/>
      <c r="H46" s="355"/>
      <c r="I46" s="355"/>
      <c r="J46" s="355"/>
      <c r="K46" s="355"/>
      <c r="L46" s="355"/>
      <c r="M46" s="355"/>
      <c r="N46" s="355"/>
    </row>
    <row r="47" spans="1:14" ht="15" customHeight="1">
      <c r="A47" s="355"/>
      <c r="B47" s="355"/>
      <c r="C47" s="355"/>
      <c r="D47" s="355"/>
      <c r="E47" s="355"/>
      <c r="F47" s="355"/>
      <c r="G47" s="355"/>
      <c r="H47" s="355"/>
      <c r="I47" s="355"/>
      <c r="J47" s="355"/>
      <c r="K47" s="355"/>
      <c r="L47" s="355"/>
      <c r="M47" s="355"/>
      <c r="N47" s="355"/>
    </row>
    <row r="48" spans="1:14" ht="20.25" customHeight="1">
      <c r="A48" s="355"/>
      <c r="B48" s="355"/>
      <c r="C48" s="355"/>
      <c r="D48" s="355"/>
      <c r="E48" s="355"/>
      <c r="F48" s="355"/>
      <c r="G48" s="355"/>
      <c r="H48" s="355"/>
      <c r="I48" s="355"/>
      <c r="J48" s="355"/>
      <c r="K48" s="355"/>
      <c r="L48" s="355"/>
      <c r="M48" s="355"/>
      <c r="N48" s="355"/>
    </row>
    <row r="49" ht="15.75">
      <c r="N49" s="4" t="s">
        <v>169</v>
      </c>
    </row>
  </sheetData>
  <sheetProtection/>
  <mergeCells count="6">
    <mergeCell ref="A46:N48"/>
    <mergeCell ref="A5:N5"/>
    <mergeCell ref="A1:N1"/>
    <mergeCell ref="A2:N2"/>
    <mergeCell ref="A3:N3"/>
    <mergeCell ref="A4:N4"/>
  </mergeCells>
  <printOptions/>
  <pageMargins left="0.75" right="0.75" top="0.68" bottom="0.48" header="0.5" footer="0.5"/>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N200"/>
  <sheetViews>
    <sheetView view="pageBreakPreview" zoomScale="90" zoomScaleNormal="85" zoomScaleSheetLayoutView="90" zoomScalePageLayoutView="0" workbookViewId="0" topLeftCell="A133">
      <selection activeCell="J184" sqref="J184"/>
    </sheetView>
  </sheetViews>
  <sheetFormatPr defaultColWidth="9.140625" defaultRowHeight="12.75"/>
  <cols>
    <col min="1" max="1" width="9.140625" style="2" customWidth="1"/>
    <col min="2" max="2" width="9.8515625" style="4" customWidth="1"/>
    <col min="3" max="5" width="9.140625" style="4" customWidth="1"/>
    <col min="6" max="6" width="8.57421875" style="4" customWidth="1"/>
    <col min="7" max="7" width="9.140625" style="4" customWidth="1"/>
    <col min="8" max="8" width="8.8515625" style="4" customWidth="1"/>
    <col min="9" max="9" width="13.57421875" style="4" customWidth="1"/>
    <col min="10" max="10" width="16.00390625" style="159" customWidth="1"/>
    <col min="11" max="11" width="15.00390625" style="4" customWidth="1"/>
    <col min="12" max="12" width="12.8515625" style="4" customWidth="1"/>
    <col min="13" max="13" width="10.7109375" style="4" customWidth="1"/>
    <col min="14" max="16384" width="9.140625" style="4" customWidth="1"/>
  </cols>
  <sheetData>
    <row r="1" spans="1:13" ht="15.75">
      <c r="A1" s="336" t="s">
        <v>9</v>
      </c>
      <c r="B1" s="336"/>
      <c r="C1" s="336"/>
      <c r="D1" s="336"/>
      <c r="E1" s="336"/>
      <c r="F1" s="336"/>
      <c r="G1" s="336"/>
      <c r="H1" s="336"/>
      <c r="I1" s="336"/>
      <c r="J1" s="336"/>
      <c r="K1" s="336"/>
      <c r="L1" s="336"/>
      <c r="M1" s="336"/>
    </row>
    <row r="2" spans="1:13" ht="15.75">
      <c r="A2" s="336" t="s">
        <v>108</v>
      </c>
      <c r="B2" s="336"/>
      <c r="C2" s="336"/>
      <c r="D2" s="336"/>
      <c r="E2" s="336"/>
      <c r="F2" s="336"/>
      <c r="G2" s="336"/>
      <c r="H2" s="336"/>
      <c r="I2" s="336"/>
      <c r="J2" s="336"/>
      <c r="K2" s="336"/>
      <c r="L2" s="336"/>
      <c r="M2" s="336"/>
    </row>
    <row r="3" spans="1:13" ht="15.75">
      <c r="A3" s="336" t="s">
        <v>370</v>
      </c>
      <c r="B3" s="336"/>
      <c r="C3" s="336"/>
      <c r="D3" s="336"/>
      <c r="E3" s="336"/>
      <c r="F3" s="336"/>
      <c r="G3" s="336"/>
      <c r="H3" s="336"/>
      <c r="I3" s="336"/>
      <c r="J3" s="336"/>
      <c r="K3" s="336"/>
      <c r="L3" s="336"/>
      <c r="M3" s="336"/>
    </row>
    <row r="4" spans="1:13" ht="15.75">
      <c r="A4" s="5"/>
      <c r="B4" s="6"/>
      <c r="C4" s="6"/>
      <c r="D4" s="6"/>
      <c r="E4" s="6"/>
      <c r="F4" s="6"/>
      <c r="G4" s="6"/>
      <c r="H4" s="6"/>
      <c r="I4" s="6"/>
      <c r="J4" s="158"/>
      <c r="K4" s="6"/>
      <c r="L4" s="6"/>
      <c r="M4" s="6"/>
    </row>
    <row r="5" spans="1:13" ht="15.75">
      <c r="A5" s="21"/>
      <c r="B5" s="47"/>
      <c r="C5" s="47"/>
      <c r="D5" s="47"/>
      <c r="E5" s="47"/>
      <c r="F5" s="47"/>
      <c r="G5" s="47"/>
      <c r="H5" s="47"/>
      <c r="I5" s="47"/>
      <c r="J5" s="49"/>
      <c r="K5" s="47"/>
      <c r="L5" s="47"/>
      <c r="M5" s="47"/>
    </row>
    <row r="6" spans="1:13" ht="15.75">
      <c r="A6" s="3" t="s">
        <v>60</v>
      </c>
      <c r="B6" s="7"/>
      <c r="C6" s="7"/>
      <c r="D6" s="7"/>
      <c r="E6" s="7"/>
      <c r="F6" s="7"/>
      <c r="G6" s="7"/>
      <c r="H6" s="7"/>
      <c r="I6" s="7"/>
      <c r="J6" s="17"/>
      <c r="K6" s="7"/>
      <c r="L6" s="7"/>
      <c r="M6" s="7"/>
    </row>
    <row r="7" spans="1:13" ht="15.75">
      <c r="A7" s="3" t="s">
        <v>371</v>
      </c>
      <c r="B7" s="7"/>
      <c r="C7" s="7"/>
      <c r="D7" s="7"/>
      <c r="E7" s="7"/>
      <c r="F7" s="7"/>
      <c r="G7" s="7"/>
      <c r="H7" s="7"/>
      <c r="I7" s="7"/>
      <c r="J7" s="17"/>
      <c r="K7" s="7"/>
      <c r="L7" s="7"/>
      <c r="M7" s="7"/>
    </row>
    <row r="9" spans="1:13" ht="15.75">
      <c r="A9" s="3" t="s">
        <v>127</v>
      </c>
      <c r="B9" s="8" t="s">
        <v>194</v>
      </c>
      <c r="C9" s="7"/>
      <c r="D9" s="7"/>
      <c r="E9" s="7"/>
      <c r="F9" s="7"/>
      <c r="G9" s="7"/>
      <c r="H9" s="7"/>
      <c r="I9" s="7"/>
      <c r="J9" s="17"/>
      <c r="K9" s="7"/>
      <c r="L9" s="7"/>
      <c r="M9" s="7"/>
    </row>
    <row r="10" spans="1:13" ht="15.75">
      <c r="A10" s="3"/>
      <c r="B10" s="8" t="s">
        <v>195</v>
      </c>
      <c r="C10" s="7"/>
      <c r="D10" s="7"/>
      <c r="E10" s="7"/>
      <c r="F10" s="7"/>
      <c r="G10" s="7"/>
      <c r="H10" s="7"/>
      <c r="I10" s="7"/>
      <c r="J10" s="17"/>
      <c r="K10" s="7"/>
      <c r="L10" s="7"/>
      <c r="M10" s="7"/>
    </row>
    <row r="12" spans="1:13" ht="15.75">
      <c r="A12" s="3" t="s">
        <v>128</v>
      </c>
      <c r="B12" s="8" t="s">
        <v>196</v>
      </c>
      <c r="C12" s="7"/>
      <c r="D12" s="7"/>
      <c r="E12" s="7"/>
      <c r="F12" s="7"/>
      <c r="G12" s="7"/>
      <c r="H12" s="7"/>
      <c r="I12" s="7"/>
      <c r="J12" s="17"/>
      <c r="K12" s="7"/>
      <c r="L12" s="7"/>
      <c r="M12" s="7"/>
    </row>
    <row r="14" spans="1:13" ht="15.75">
      <c r="A14" s="3"/>
      <c r="B14" s="333" t="s">
        <v>273</v>
      </c>
      <c r="C14" s="333"/>
      <c r="D14" s="333"/>
      <c r="E14" s="333"/>
      <c r="F14" s="333"/>
      <c r="G14" s="333"/>
      <c r="H14" s="333"/>
      <c r="I14" s="333"/>
      <c r="J14" s="333"/>
      <c r="K14" s="333"/>
      <c r="L14" s="333"/>
      <c r="M14" s="333"/>
    </row>
    <row r="15" spans="1:13" ht="15.75">
      <c r="A15" s="3"/>
      <c r="B15" s="333"/>
      <c r="C15" s="333"/>
      <c r="D15" s="333"/>
      <c r="E15" s="333"/>
      <c r="F15" s="333"/>
      <c r="G15" s="333"/>
      <c r="H15" s="333"/>
      <c r="I15" s="333"/>
      <c r="J15" s="333"/>
      <c r="K15" s="333"/>
      <c r="L15" s="333"/>
      <c r="M15" s="333"/>
    </row>
    <row r="16" spans="1:13" ht="15.75">
      <c r="A16" s="3"/>
      <c r="B16" s="333"/>
      <c r="C16" s="333"/>
      <c r="D16" s="333"/>
      <c r="E16" s="333"/>
      <c r="F16" s="333"/>
      <c r="G16" s="333"/>
      <c r="H16" s="333"/>
      <c r="I16" s="333"/>
      <c r="J16" s="333"/>
      <c r="K16" s="333"/>
      <c r="L16" s="333"/>
      <c r="M16" s="333"/>
    </row>
    <row r="17" spans="1:13" ht="19.5" customHeight="1">
      <c r="A17" s="3"/>
      <c r="B17" s="333"/>
      <c r="C17" s="333"/>
      <c r="D17" s="333"/>
      <c r="E17" s="333"/>
      <c r="F17" s="333"/>
      <c r="G17" s="333"/>
      <c r="H17" s="333"/>
      <c r="I17" s="333"/>
      <c r="J17" s="333"/>
      <c r="K17" s="333"/>
      <c r="L17" s="333"/>
      <c r="M17" s="333"/>
    </row>
    <row r="18" spans="1:13" ht="15.75">
      <c r="A18" s="3"/>
      <c r="B18" s="333" t="s">
        <v>372</v>
      </c>
      <c r="C18" s="333"/>
      <c r="D18" s="333"/>
      <c r="E18" s="333"/>
      <c r="F18" s="333"/>
      <c r="G18" s="333"/>
      <c r="H18" s="333"/>
      <c r="I18" s="333"/>
      <c r="J18" s="333"/>
      <c r="K18" s="333"/>
      <c r="L18" s="333"/>
      <c r="M18" s="333"/>
    </row>
    <row r="19" spans="1:13" ht="15.75">
      <c r="A19" s="3"/>
      <c r="B19" s="333"/>
      <c r="C19" s="333"/>
      <c r="D19" s="333"/>
      <c r="E19" s="333"/>
      <c r="F19" s="333"/>
      <c r="G19" s="333"/>
      <c r="H19" s="333"/>
      <c r="I19" s="333"/>
      <c r="J19" s="333"/>
      <c r="K19" s="333"/>
      <c r="L19" s="333"/>
      <c r="M19" s="333"/>
    </row>
    <row r="20" ht="15.75" customHeight="1"/>
    <row r="21" spans="1:13" ht="15.75">
      <c r="A21" s="10" t="s">
        <v>129</v>
      </c>
      <c r="B21" s="11" t="s">
        <v>197</v>
      </c>
      <c r="C21" s="2"/>
      <c r="D21" s="12"/>
      <c r="E21" s="12"/>
      <c r="F21" s="12"/>
      <c r="G21" s="2"/>
      <c r="H21" s="2"/>
      <c r="I21" s="2"/>
      <c r="J21" s="160"/>
      <c r="K21" s="2"/>
      <c r="L21" s="7"/>
      <c r="M21" s="7"/>
    </row>
    <row r="22" spans="1:13" s="2" customFormat="1" ht="15.75">
      <c r="A22" s="1"/>
      <c r="B22" s="161"/>
      <c r="C22" s="161"/>
      <c r="D22" s="161"/>
      <c r="E22" s="161"/>
      <c r="F22" s="161"/>
      <c r="G22" s="161"/>
      <c r="H22" s="161"/>
      <c r="I22" s="161"/>
      <c r="J22" s="161"/>
      <c r="K22" s="161"/>
      <c r="L22" s="161"/>
      <c r="M22" s="161"/>
    </row>
    <row r="23" spans="1:13" s="2" customFormat="1" ht="15.75" customHeight="1">
      <c r="A23" s="1"/>
      <c r="B23" s="333" t="s">
        <v>373</v>
      </c>
      <c r="C23" s="333"/>
      <c r="D23" s="333"/>
      <c r="E23" s="333"/>
      <c r="F23" s="333"/>
      <c r="G23" s="333"/>
      <c r="H23" s="333"/>
      <c r="I23" s="333"/>
      <c r="J23" s="333"/>
      <c r="K23" s="333"/>
      <c r="L23" s="333"/>
      <c r="M23" s="333"/>
    </row>
    <row r="24" spans="1:13" s="2" customFormat="1" ht="15.75">
      <c r="A24" s="1"/>
      <c r="B24" s="333"/>
      <c r="C24" s="333"/>
      <c r="D24" s="333"/>
      <c r="E24" s="333"/>
      <c r="F24" s="333"/>
      <c r="G24" s="333"/>
      <c r="H24" s="333"/>
      <c r="I24" s="333"/>
      <c r="J24" s="333"/>
      <c r="K24" s="333"/>
      <c r="L24" s="333"/>
      <c r="M24" s="333"/>
    </row>
    <row r="25" spans="1:13" s="2" customFormat="1" ht="15.75">
      <c r="A25" s="1"/>
      <c r="B25" s="162"/>
      <c r="C25" s="162"/>
      <c r="D25" s="162"/>
      <c r="E25" s="162"/>
      <c r="F25" s="162"/>
      <c r="G25" s="162"/>
      <c r="H25" s="162"/>
      <c r="I25" s="162"/>
      <c r="J25" s="162"/>
      <c r="K25" s="162"/>
      <c r="L25" s="162"/>
      <c r="M25" s="162"/>
    </row>
    <row r="26" spans="1:13" s="2" customFormat="1" ht="15.75">
      <c r="A26" s="1"/>
      <c r="B26" s="162" t="s">
        <v>247</v>
      </c>
      <c r="C26" s="162"/>
      <c r="D26" s="162"/>
      <c r="E26" s="162"/>
      <c r="F26" s="162"/>
      <c r="G26" s="162"/>
      <c r="H26" s="162"/>
      <c r="I26" s="162"/>
      <c r="J26" s="162"/>
      <c r="K26" s="162"/>
      <c r="L26" s="162"/>
      <c r="M26" s="162"/>
    </row>
    <row r="27" spans="1:13" s="2" customFormat="1" ht="15.75">
      <c r="A27" s="1"/>
      <c r="B27" s="162"/>
      <c r="C27" s="162"/>
      <c r="D27" s="162"/>
      <c r="E27" s="162"/>
      <c r="F27" s="162"/>
      <c r="G27" s="162"/>
      <c r="H27" s="162"/>
      <c r="I27" s="162"/>
      <c r="J27" s="162"/>
      <c r="K27" s="162"/>
      <c r="L27" s="162"/>
      <c r="M27" s="162"/>
    </row>
    <row r="28" spans="1:13" s="2" customFormat="1" ht="15.75">
      <c r="A28" s="1"/>
      <c r="B28" s="163" t="s">
        <v>198</v>
      </c>
      <c r="C28" s="162"/>
      <c r="D28" s="162"/>
      <c r="E28" s="162"/>
      <c r="F28" s="162"/>
      <c r="G28" s="162"/>
      <c r="H28" s="162"/>
      <c r="I28" s="162"/>
      <c r="J28" s="162"/>
      <c r="K28" s="162"/>
      <c r="L28" s="162"/>
      <c r="M28" s="162"/>
    </row>
    <row r="29" spans="1:13" s="2" customFormat="1" ht="15.75">
      <c r="A29" s="1"/>
      <c r="B29" s="162"/>
      <c r="C29" s="162"/>
      <c r="D29" s="162"/>
      <c r="E29" s="162"/>
      <c r="F29" s="162"/>
      <c r="G29" s="162"/>
      <c r="H29" s="162"/>
      <c r="I29" s="162"/>
      <c r="J29" s="162"/>
      <c r="K29" s="162"/>
      <c r="L29" s="162"/>
      <c r="M29" s="162"/>
    </row>
    <row r="30" spans="1:13" s="2" customFormat="1" ht="15.75">
      <c r="A30" s="1"/>
      <c r="B30" s="4" t="s">
        <v>200</v>
      </c>
      <c r="C30" s="162"/>
      <c r="D30" s="162"/>
      <c r="E30" s="162"/>
      <c r="F30" s="162" t="s">
        <v>274</v>
      </c>
      <c r="G30" s="162"/>
      <c r="H30" s="162"/>
      <c r="I30" s="162"/>
      <c r="J30" s="162"/>
      <c r="K30" s="162"/>
      <c r="L30" s="162"/>
      <c r="M30" s="162"/>
    </row>
    <row r="31" spans="1:13" s="2" customFormat="1" ht="15.75">
      <c r="A31" s="1"/>
      <c r="B31" s="162" t="s">
        <v>275</v>
      </c>
      <c r="C31" s="162"/>
      <c r="D31" s="162"/>
      <c r="E31" s="162"/>
      <c r="F31" s="162" t="s">
        <v>276</v>
      </c>
      <c r="G31" s="162"/>
      <c r="H31" s="162"/>
      <c r="I31" s="162"/>
      <c r="J31" s="162"/>
      <c r="K31" s="162"/>
      <c r="L31" s="162"/>
      <c r="M31" s="162"/>
    </row>
    <row r="32" spans="1:13" s="2" customFormat="1" ht="15.75">
      <c r="A32" s="1"/>
      <c r="B32" s="162" t="s">
        <v>277</v>
      </c>
      <c r="C32" s="162"/>
      <c r="D32" s="162"/>
      <c r="E32" s="162"/>
      <c r="F32" s="162" t="s">
        <v>278</v>
      </c>
      <c r="G32" s="162"/>
      <c r="H32" s="162"/>
      <c r="I32" s="162"/>
      <c r="J32" s="162"/>
      <c r="K32" s="162"/>
      <c r="L32" s="162"/>
      <c r="M32" s="162"/>
    </row>
    <row r="33" spans="1:13" s="2" customFormat="1" ht="15.75">
      <c r="A33" s="1"/>
      <c r="B33" s="162" t="s">
        <v>279</v>
      </c>
      <c r="C33" s="162"/>
      <c r="D33" s="162"/>
      <c r="E33" s="162"/>
      <c r="F33" s="162" t="s">
        <v>280</v>
      </c>
      <c r="G33" s="162"/>
      <c r="H33" s="162"/>
      <c r="I33" s="162"/>
      <c r="J33" s="162"/>
      <c r="K33" s="162"/>
      <c r="L33" s="162"/>
      <c r="M33" s="162"/>
    </row>
    <row r="34" spans="1:13" s="2" customFormat="1" ht="15.75">
      <c r="A34" s="1"/>
      <c r="B34" s="162" t="s">
        <v>281</v>
      </c>
      <c r="C34" s="162"/>
      <c r="D34" s="162"/>
      <c r="E34" s="162"/>
      <c r="F34" s="162" t="s">
        <v>331</v>
      </c>
      <c r="G34" s="162"/>
      <c r="H34" s="162"/>
      <c r="I34" s="162"/>
      <c r="J34" s="162"/>
      <c r="K34" s="162"/>
      <c r="L34" s="162"/>
      <c r="M34" s="162"/>
    </row>
    <row r="35" spans="1:13" s="2" customFormat="1" ht="15.75">
      <c r="A35" s="1"/>
      <c r="B35" s="162" t="s">
        <v>283</v>
      </c>
      <c r="C35" s="162"/>
      <c r="D35" s="162"/>
      <c r="E35" s="162"/>
      <c r="F35" s="162" t="s">
        <v>284</v>
      </c>
      <c r="G35" s="162"/>
      <c r="H35" s="162"/>
      <c r="I35" s="162"/>
      <c r="J35" s="162"/>
      <c r="K35" s="162"/>
      <c r="L35" s="162"/>
      <c r="M35" s="162"/>
    </row>
    <row r="36" spans="1:13" s="2" customFormat="1" ht="15.75">
      <c r="A36" s="1"/>
      <c r="B36" s="162" t="s">
        <v>333</v>
      </c>
      <c r="C36" s="162"/>
      <c r="D36" s="162"/>
      <c r="E36" s="162"/>
      <c r="F36" s="162" t="s">
        <v>334</v>
      </c>
      <c r="G36" s="162"/>
      <c r="H36" s="162"/>
      <c r="I36" s="162"/>
      <c r="J36" s="162"/>
      <c r="K36" s="162"/>
      <c r="L36" s="162"/>
      <c r="M36" s="162"/>
    </row>
    <row r="37" spans="1:13" s="2" customFormat="1" ht="15.75">
      <c r="A37" s="1"/>
      <c r="B37" s="162"/>
      <c r="C37" s="162"/>
      <c r="D37" s="162"/>
      <c r="E37" s="162"/>
      <c r="F37" s="162" t="s">
        <v>332</v>
      </c>
      <c r="G37" s="162"/>
      <c r="H37" s="162"/>
      <c r="I37" s="162"/>
      <c r="J37" s="162"/>
      <c r="K37" s="162"/>
      <c r="L37" s="162"/>
      <c r="M37" s="162"/>
    </row>
    <row r="38" spans="1:13" s="2" customFormat="1" ht="15.75">
      <c r="A38" s="1"/>
      <c r="B38" s="162"/>
      <c r="C38" s="162"/>
      <c r="D38" s="162"/>
      <c r="E38" s="162"/>
      <c r="F38" s="162" t="s">
        <v>285</v>
      </c>
      <c r="G38" s="162"/>
      <c r="H38" s="162"/>
      <c r="I38" s="162"/>
      <c r="J38" s="162"/>
      <c r="K38" s="162"/>
      <c r="L38" s="162"/>
      <c r="M38" s="162"/>
    </row>
    <row r="39" spans="1:13" s="2" customFormat="1" ht="15.75">
      <c r="A39" s="1"/>
      <c r="B39" s="4" t="s">
        <v>199</v>
      </c>
      <c r="C39" s="162"/>
      <c r="D39" s="162"/>
      <c r="E39" s="162"/>
      <c r="F39" s="162" t="s">
        <v>286</v>
      </c>
      <c r="G39" s="162"/>
      <c r="H39" s="162"/>
      <c r="I39" s="162"/>
      <c r="J39" s="162"/>
      <c r="K39" s="162"/>
      <c r="L39" s="162"/>
      <c r="M39" s="162"/>
    </row>
    <row r="40" spans="1:13" s="2" customFormat="1" ht="15.75">
      <c r="A40" s="1"/>
      <c r="B40" s="4" t="s">
        <v>287</v>
      </c>
      <c r="C40" s="162"/>
      <c r="D40" s="162"/>
      <c r="E40" s="162"/>
      <c r="F40" s="162" t="s">
        <v>288</v>
      </c>
      <c r="G40" s="162"/>
      <c r="H40" s="162"/>
      <c r="I40" s="162"/>
      <c r="J40" s="162"/>
      <c r="K40" s="162"/>
      <c r="L40" s="162"/>
      <c r="M40" s="162"/>
    </row>
    <row r="41" spans="1:13" s="2" customFormat="1" ht="15.75">
      <c r="A41" s="1"/>
      <c r="B41" s="162" t="s">
        <v>289</v>
      </c>
      <c r="C41" s="162"/>
      <c r="D41" s="162"/>
      <c r="E41" s="162"/>
      <c r="F41" s="162" t="s">
        <v>276</v>
      </c>
      <c r="G41" s="162"/>
      <c r="H41" s="162"/>
      <c r="I41" s="162"/>
      <c r="J41" s="162"/>
      <c r="K41" s="162"/>
      <c r="L41" s="162"/>
      <c r="M41" s="162"/>
    </row>
    <row r="42" spans="1:13" s="2" customFormat="1" ht="15.75">
      <c r="A42" s="1"/>
      <c r="B42" s="4" t="s">
        <v>290</v>
      </c>
      <c r="C42" s="162"/>
      <c r="D42" s="162"/>
      <c r="E42" s="162"/>
      <c r="F42" s="162" t="s">
        <v>278</v>
      </c>
      <c r="G42" s="162"/>
      <c r="H42" s="162"/>
      <c r="I42" s="162"/>
      <c r="J42" s="162"/>
      <c r="K42" s="162"/>
      <c r="L42" s="162"/>
      <c r="M42" s="162"/>
    </row>
    <row r="43" spans="1:13" s="2" customFormat="1" ht="15.75">
      <c r="A43" s="1"/>
      <c r="B43" s="162" t="s">
        <v>291</v>
      </c>
      <c r="C43" s="162"/>
      <c r="D43" s="162"/>
      <c r="E43" s="162"/>
      <c r="F43" s="162" t="s">
        <v>292</v>
      </c>
      <c r="G43" s="162"/>
      <c r="H43" s="162"/>
      <c r="I43" s="162"/>
      <c r="J43" s="162"/>
      <c r="K43" s="162"/>
      <c r="L43" s="162"/>
      <c r="M43" s="162"/>
    </row>
    <row r="44" spans="1:13" s="2" customFormat="1" ht="15.75">
      <c r="A44" s="1"/>
      <c r="B44" s="162" t="s">
        <v>293</v>
      </c>
      <c r="C44" s="162"/>
      <c r="D44" s="162"/>
      <c r="E44" s="162"/>
      <c r="F44" s="162" t="s">
        <v>294</v>
      </c>
      <c r="G44" s="162"/>
      <c r="H44" s="162"/>
      <c r="I44" s="162"/>
      <c r="J44" s="162"/>
      <c r="K44" s="162"/>
      <c r="L44" s="162"/>
      <c r="M44" s="162"/>
    </row>
    <row r="45" spans="1:13" s="2" customFormat="1" ht="16.5" customHeight="1">
      <c r="A45" s="1"/>
      <c r="B45" s="13" t="s">
        <v>295</v>
      </c>
      <c r="C45" s="162"/>
      <c r="D45" s="162"/>
      <c r="E45" s="162"/>
      <c r="F45" s="13" t="s">
        <v>296</v>
      </c>
      <c r="G45" s="162"/>
      <c r="H45" s="162"/>
      <c r="I45" s="162"/>
      <c r="J45" s="162"/>
      <c r="K45" s="162"/>
      <c r="L45" s="162"/>
      <c r="M45" s="162"/>
    </row>
    <row r="46" spans="1:13" s="2" customFormat="1" ht="16.5" customHeight="1">
      <c r="A46" s="1"/>
      <c r="B46" s="13" t="s">
        <v>297</v>
      </c>
      <c r="C46" s="162"/>
      <c r="D46" s="162"/>
      <c r="E46" s="162"/>
      <c r="F46" s="13" t="s">
        <v>298</v>
      </c>
      <c r="G46" s="162"/>
      <c r="H46" s="162"/>
      <c r="I46" s="162"/>
      <c r="J46" s="162"/>
      <c r="K46" s="162"/>
      <c r="L46" s="162"/>
      <c r="M46" s="162"/>
    </row>
    <row r="47" spans="1:13" s="2" customFormat="1" ht="16.5" customHeight="1">
      <c r="A47" s="1"/>
      <c r="B47" s="13" t="s">
        <v>299</v>
      </c>
      <c r="C47" s="162"/>
      <c r="D47" s="162"/>
      <c r="E47" s="162"/>
      <c r="F47" s="13" t="s">
        <v>300</v>
      </c>
      <c r="G47" s="162"/>
      <c r="H47" s="162"/>
      <c r="I47" s="162"/>
      <c r="J47" s="162"/>
      <c r="K47" s="162"/>
      <c r="L47" s="162"/>
      <c r="M47" s="162"/>
    </row>
    <row r="48" spans="1:13" s="2" customFormat="1" ht="16.5" customHeight="1">
      <c r="A48" s="1"/>
      <c r="B48" s="13" t="s">
        <v>301</v>
      </c>
      <c r="C48" s="162"/>
      <c r="D48" s="162"/>
      <c r="E48" s="162"/>
      <c r="F48" s="13" t="s">
        <v>302</v>
      </c>
      <c r="G48" s="162"/>
      <c r="H48" s="162"/>
      <c r="I48" s="162"/>
      <c r="J48" s="162"/>
      <c r="K48" s="162"/>
      <c r="L48" s="162"/>
      <c r="M48" s="162"/>
    </row>
    <row r="49" spans="1:13" s="2" customFormat="1" ht="16.5" customHeight="1">
      <c r="A49" s="1"/>
      <c r="B49" s="13" t="s">
        <v>303</v>
      </c>
      <c r="C49" s="162"/>
      <c r="D49" s="162"/>
      <c r="E49" s="162"/>
      <c r="F49" s="13" t="s">
        <v>304</v>
      </c>
      <c r="G49" s="162"/>
      <c r="H49" s="162"/>
      <c r="I49" s="162"/>
      <c r="J49" s="162"/>
      <c r="K49" s="162"/>
      <c r="L49" s="162"/>
      <c r="M49" s="162"/>
    </row>
    <row r="50" spans="1:13" s="2" customFormat="1" ht="16.5" customHeight="1">
      <c r="A50" s="1"/>
      <c r="B50" s="13" t="s">
        <v>305</v>
      </c>
      <c r="C50" s="162"/>
      <c r="D50" s="162"/>
      <c r="E50" s="162"/>
      <c r="F50" s="13" t="s">
        <v>306</v>
      </c>
      <c r="G50" s="162"/>
      <c r="H50" s="162"/>
      <c r="I50" s="162"/>
      <c r="J50" s="162"/>
      <c r="K50" s="162"/>
      <c r="L50" s="162"/>
      <c r="M50" s="162"/>
    </row>
    <row r="51" spans="1:13" s="2" customFormat="1" ht="16.5" customHeight="1">
      <c r="A51" s="1"/>
      <c r="B51" s="13" t="s">
        <v>307</v>
      </c>
      <c r="C51" s="162"/>
      <c r="D51" s="162"/>
      <c r="E51" s="162"/>
      <c r="F51" s="13" t="s">
        <v>282</v>
      </c>
      <c r="G51" s="162"/>
      <c r="H51" s="162"/>
      <c r="I51" s="162"/>
      <c r="J51" s="162"/>
      <c r="K51" s="162"/>
      <c r="L51" s="162"/>
      <c r="M51" s="162"/>
    </row>
    <row r="52" spans="1:13" s="2" customFormat="1" ht="16.5" customHeight="1">
      <c r="A52" s="1"/>
      <c r="B52" s="13" t="s">
        <v>345</v>
      </c>
      <c r="C52" s="162"/>
      <c r="D52" s="162"/>
      <c r="E52" s="162"/>
      <c r="F52" s="13" t="s">
        <v>346</v>
      </c>
      <c r="G52" s="162"/>
      <c r="H52" s="162"/>
      <c r="I52" s="162"/>
      <c r="J52" s="162"/>
      <c r="K52" s="162"/>
      <c r="L52" s="162"/>
      <c r="M52" s="162"/>
    </row>
    <row r="53" spans="1:13" s="2" customFormat="1" ht="16.5" customHeight="1">
      <c r="A53" s="1"/>
      <c r="B53" s="13" t="s">
        <v>308</v>
      </c>
      <c r="C53" s="162"/>
      <c r="D53" s="162"/>
      <c r="E53" s="162"/>
      <c r="F53" s="13" t="s">
        <v>309</v>
      </c>
      <c r="G53" s="162"/>
      <c r="H53" s="162"/>
      <c r="I53" s="162"/>
      <c r="J53" s="162"/>
      <c r="K53" s="162"/>
      <c r="L53" s="162"/>
      <c r="M53" s="162"/>
    </row>
    <row r="54" spans="1:13" s="2" customFormat="1" ht="16.5" customHeight="1">
      <c r="A54" s="1"/>
      <c r="B54" s="13" t="s">
        <v>310</v>
      </c>
      <c r="C54" s="162"/>
      <c r="D54" s="162"/>
      <c r="E54" s="162"/>
      <c r="F54" s="13" t="s">
        <v>311</v>
      </c>
      <c r="G54" s="162"/>
      <c r="H54" s="162"/>
      <c r="I54" s="162"/>
      <c r="J54" s="162"/>
      <c r="K54" s="162"/>
      <c r="L54" s="162"/>
      <c r="M54" s="162"/>
    </row>
    <row r="55" spans="1:13" s="2" customFormat="1" ht="16.5" customHeight="1">
      <c r="A55" s="1"/>
      <c r="B55" s="13" t="s">
        <v>312</v>
      </c>
      <c r="C55" s="162"/>
      <c r="D55" s="162"/>
      <c r="E55" s="162"/>
      <c r="F55" s="13" t="s">
        <v>313</v>
      </c>
      <c r="G55" s="162"/>
      <c r="H55" s="162"/>
      <c r="I55" s="162"/>
      <c r="J55" s="162"/>
      <c r="K55" s="162"/>
      <c r="L55" s="162"/>
      <c r="M55" s="162"/>
    </row>
    <row r="56" spans="1:13" s="2" customFormat="1" ht="16.5" customHeight="1">
      <c r="A56" s="1"/>
      <c r="B56" s="13" t="s">
        <v>314</v>
      </c>
      <c r="C56" s="162"/>
      <c r="D56" s="162"/>
      <c r="E56" s="162"/>
      <c r="F56" s="13" t="s">
        <v>315</v>
      </c>
      <c r="G56" s="162"/>
      <c r="H56" s="162"/>
      <c r="I56" s="162"/>
      <c r="J56" s="162"/>
      <c r="K56" s="162"/>
      <c r="L56" s="162"/>
      <c r="M56" s="162"/>
    </row>
    <row r="57" spans="1:13" s="2" customFormat="1" ht="16.5" customHeight="1">
      <c r="A57" s="1"/>
      <c r="B57" s="13" t="s">
        <v>316</v>
      </c>
      <c r="C57" s="162"/>
      <c r="D57" s="162"/>
      <c r="E57" s="162"/>
      <c r="F57" s="13" t="s">
        <v>317</v>
      </c>
      <c r="G57" s="162"/>
      <c r="H57" s="162"/>
      <c r="I57" s="162"/>
      <c r="J57" s="162"/>
      <c r="K57" s="162"/>
      <c r="L57" s="162"/>
      <c r="M57" s="162"/>
    </row>
    <row r="58" spans="1:13" s="2" customFormat="1" ht="16.5" customHeight="1">
      <c r="A58" s="1"/>
      <c r="B58" s="13" t="s">
        <v>318</v>
      </c>
      <c r="C58" s="162"/>
      <c r="D58" s="162"/>
      <c r="E58" s="162"/>
      <c r="F58" s="13" t="s">
        <v>319</v>
      </c>
      <c r="G58" s="162"/>
      <c r="H58" s="162"/>
      <c r="I58" s="162"/>
      <c r="J58" s="162"/>
      <c r="K58" s="162"/>
      <c r="L58" s="162"/>
      <c r="M58" s="162"/>
    </row>
    <row r="59" spans="1:13" s="2" customFormat="1" ht="16.5" customHeight="1">
      <c r="A59" s="1"/>
      <c r="B59" s="13" t="s">
        <v>320</v>
      </c>
      <c r="C59" s="162"/>
      <c r="D59" s="162"/>
      <c r="E59" s="162"/>
      <c r="F59" s="13" t="s">
        <v>321</v>
      </c>
      <c r="G59" s="162"/>
      <c r="H59" s="162"/>
      <c r="I59" s="162"/>
      <c r="J59" s="162"/>
      <c r="K59" s="162"/>
      <c r="L59" s="162"/>
      <c r="M59" s="162"/>
    </row>
    <row r="60" spans="1:13" s="2" customFormat="1" ht="16.5" customHeight="1">
      <c r="A60" s="1"/>
      <c r="B60" s="13" t="s">
        <v>322</v>
      </c>
      <c r="C60" s="162"/>
      <c r="D60" s="162"/>
      <c r="E60" s="162"/>
      <c r="F60" s="13" t="s">
        <v>326</v>
      </c>
      <c r="G60" s="162"/>
      <c r="H60" s="162"/>
      <c r="I60" s="162"/>
      <c r="J60" s="162"/>
      <c r="K60" s="162"/>
      <c r="L60" s="162"/>
      <c r="M60" s="162"/>
    </row>
    <row r="61" spans="1:13" s="2" customFormat="1" ht="16.5" customHeight="1">
      <c r="A61" s="1"/>
      <c r="C61" s="162"/>
      <c r="D61" s="162"/>
      <c r="E61" s="162"/>
      <c r="F61" s="13" t="s">
        <v>325</v>
      </c>
      <c r="G61" s="162"/>
      <c r="H61" s="162"/>
      <c r="I61" s="162"/>
      <c r="J61" s="162"/>
      <c r="K61" s="162"/>
      <c r="L61" s="162"/>
      <c r="M61" s="162"/>
    </row>
    <row r="62" spans="1:13" s="2" customFormat="1" ht="16.5" customHeight="1">
      <c r="A62" s="1"/>
      <c r="B62" s="13"/>
      <c r="C62" s="162"/>
      <c r="D62" s="162"/>
      <c r="E62" s="162"/>
      <c r="F62" s="13" t="s">
        <v>327</v>
      </c>
      <c r="G62" s="162"/>
      <c r="H62" s="162"/>
      <c r="I62" s="162"/>
      <c r="J62" s="162"/>
      <c r="K62" s="162"/>
      <c r="L62" s="162"/>
      <c r="M62" s="162"/>
    </row>
    <row r="63" spans="1:13" s="2" customFormat="1" ht="16.5" customHeight="1">
      <c r="A63" s="1"/>
      <c r="B63" s="13" t="s">
        <v>323</v>
      </c>
      <c r="C63" s="162"/>
      <c r="D63" s="162"/>
      <c r="E63" s="162"/>
      <c r="F63" s="13" t="s">
        <v>324</v>
      </c>
      <c r="G63" s="162"/>
      <c r="H63" s="162"/>
      <c r="I63" s="162"/>
      <c r="J63" s="162"/>
      <c r="K63" s="162"/>
      <c r="L63" s="162"/>
      <c r="M63" s="162"/>
    </row>
    <row r="64" spans="1:13" s="2" customFormat="1" ht="16.5" customHeight="1">
      <c r="A64" s="1"/>
      <c r="B64" s="4" t="s">
        <v>328</v>
      </c>
      <c r="C64" s="13"/>
      <c r="D64" s="13"/>
      <c r="E64" s="13"/>
      <c r="F64" s="13" t="s">
        <v>327</v>
      </c>
      <c r="G64" s="162"/>
      <c r="H64" s="162"/>
      <c r="I64" s="162"/>
      <c r="J64" s="162"/>
      <c r="K64" s="162"/>
      <c r="L64" s="162"/>
      <c r="M64" s="162"/>
    </row>
    <row r="65" spans="1:13" s="2" customFormat="1" ht="16.5" customHeight="1">
      <c r="A65" s="1"/>
      <c r="B65" s="13" t="s">
        <v>329</v>
      </c>
      <c r="C65" s="13"/>
      <c r="D65" s="13"/>
      <c r="F65" s="13" t="s">
        <v>330</v>
      </c>
      <c r="G65" s="162"/>
      <c r="H65" s="162"/>
      <c r="I65" s="162"/>
      <c r="J65" s="162"/>
      <c r="K65" s="162"/>
      <c r="L65" s="162"/>
      <c r="M65" s="162"/>
    </row>
    <row r="66" spans="1:13" s="2" customFormat="1" ht="16.5" customHeight="1">
      <c r="A66" s="1"/>
      <c r="B66" s="13" t="s">
        <v>335</v>
      </c>
      <c r="C66" s="13"/>
      <c r="D66" s="13"/>
      <c r="F66" s="13" t="s">
        <v>336</v>
      </c>
      <c r="G66" s="162"/>
      <c r="H66" s="162"/>
      <c r="I66" s="162"/>
      <c r="J66" s="162"/>
      <c r="K66" s="162"/>
      <c r="L66" s="162"/>
      <c r="M66" s="162"/>
    </row>
    <row r="67" spans="1:6" s="2" customFormat="1" ht="16.5" customHeight="1">
      <c r="A67" s="1"/>
      <c r="B67" s="13" t="s">
        <v>337</v>
      </c>
      <c r="F67" s="13" t="s">
        <v>338</v>
      </c>
    </row>
    <row r="68" spans="1:9" s="2" customFormat="1" ht="16.5" customHeight="1">
      <c r="A68" s="1"/>
      <c r="B68" s="13" t="s">
        <v>339</v>
      </c>
      <c r="C68" s="13"/>
      <c r="D68" s="13"/>
      <c r="F68" s="13" t="s">
        <v>340</v>
      </c>
      <c r="H68" s="162"/>
      <c r="I68" s="162"/>
    </row>
    <row r="69" spans="1:13" s="2" customFormat="1" ht="16.5" customHeight="1">
      <c r="A69" s="1"/>
      <c r="C69" s="13"/>
      <c r="D69" s="13"/>
      <c r="F69" s="13"/>
      <c r="H69" s="162"/>
      <c r="I69" s="162"/>
      <c r="J69" s="164"/>
      <c r="K69" s="165"/>
      <c r="L69" s="162"/>
      <c r="M69" s="162"/>
    </row>
    <row r="70" spans="1:13" ht="16.5" customHeight="1">
      <c r="A70" s="3"/>
      <c r="B70" s="339" t="s">
        <v>201</v>
      </c>
      <c r="C70" s="357"/>
      <c r="D70" s="357"/>
      <c r="E70" s="357"/>
      <c r="F70" s="357"/>
      <c r="G70" s="357"/>
      <c r="H70" s="357"/>
      <c r="I70" s="357"/>
      <c r="J70" s="357"/>
      <c r="K70" s="357"/>
      <c r="L70" s="357"/>
      <c r="M70" s="357"/>
    </row>
    <row r="71" spans="1:13" ht="15.75">
      <c r="A71" s="10"/>
      <c r="B71" s="11"/>
      <c r="C71" s="2"/>
      <c r="D71" s="12"/>
      <c r="E71" s="12"/>
      <c r="F71" s="12"/>
      <c r="G71" s="2"/>
      <c r="H71" s="2"/>
      <c r="I71" s="2"/>
      <c r="J71" s="160"/>
      <c r="K71" s="2"/>
      <c r="L71" s="7"/>
      <c r="M71" s="7"/>
    </row>
    <row r="72" spans="1:13" ht="15.75">
      <c r="A72" s="10" t="s">
        <v>130</v>
      </c>
      <c r="B72" s="8" t="s">
        <v>248</v>
      </c>
      <c r="C72" s="7"/>
      <c r="D72" s="7"/>
      <c r="E72" s="7"/>
      <c r="F72" s="7"/>
      <c r="G72" s="7"/>
      <c r="H72" s="7"/>
      <c r="I72" s="7"/>
      <c r="J72" s="17"/>
      <c r="K72" s="7"/>
      <c r="L72" s="7"/>
      <c r="M72" s="7"/>
    </row>
    <row r="73" spans="1:13" ht="15.75">
      <c r="A73" s="3"/>
      <c r="B73" s="8"/>
      <c r="C73" s="7"/>
      <c r="D73" s="7"/>
      <c r="E73" s="7"/>
      <c r="F73" s="7"/>
      <c r="G73" s="7"/>
      <c r="H73" s="7"/>
      <c r="I73" s="7"/>
      <c r="J73" s="17"/>
      <c r="K73" s="7"/>
      <c r="L73" s="7"/>
      <c r="M73" s="7"/>
    </row>
    <row r="74" spans="1:13" ht="15.75">
      <c r="A74" s="3"/>
      <c r="B74" s="333" t="s">
        <v>395</v>
      </c>
      <c r="C74" s="333"/>
      <c r="D74" s="333"/>
      <c r="E74" s="333"/>
      <c r="F74" s="333"/>
      <c r="G74" s="333"/>
      <c r="H74" s="333"/>
      <c r="I74" s="333"/>
      <c r="J74" s="333"/>
      <c r="K74" s="333"/>
      <c r="L74" s="333"/>
      <c r="M74" s="333"/>
    </row>
    <row r="75" spans="1:13" ht="15.75">
      <c r="A75" s="3"/>
      <c r="B75" s="333"/>
      <c r="C75" s="333"/>
      <c r="D75" s="333"/>
      <c r="E75" s="333"/>
      <c r="F75" s="333"/>
      <c r="G75" s="333"/>
      <c r="H75" s="333"/>
      <c r="I75" s="333"/>
      <c r="J75" s="333"/>
      <c r="K75" s="333"/>
      <c r="L75" s="333"/>
      <c r="M75" s="333"/>
    </row>
    <row r="76" ht="15.75" customHeight="1"/>
    <row r="77" spans="1:13" ht="15.75">
      <c r="A77" s="10" t="s">
        <v>131</v>
      </c>
      <c r="B77" s="8" t="s">
        <v>61</v>
      </c>
      <c r="C77" s="7"/>
      <c r="D77" s="7"/>
      <c r="E77" s="7"/>
      <c r="F77" s="7"/>
      <c r="G77" s="7"/>
      <c r="H77" s="7"/>
      <c r="I77" s="7"/>
      <c r="J77" s="17"/>
      <c r="K77" s="7"/>
      <c r="L77" s="7"/>
      <c r="M77" s="7"/>
    </row>
    <row r="78" spans="1:13" ht="15.75">
      <c r="A78" s="3"/>
      <c r="B78" s="8"/>
      <c r="C78" s="7"/>
      <c r="D78" s="7"/>
      <c r="E78" s="7"/>
      <c r="F78" s="7"/>
      <c r="G78" s="7"/>
      <c r="H78" s="7"/>
      <c r="I78" s="9"/>
      <c r="J78" s="166"/>
      <c r="K78" s="9"/>
      <c r="L78" s="15"/>
      <c r="M78" s="15"/>
    </row>
    <row r="79" spans="1:13" ht="15.75" customHeight="1">
      <c r="A79" s="3"/>
      <c r="B79" s="360" t="s">
        <v>62</v>
      </c>
      <c r="C79" s="360"/>
      <c r="D79" s="360"/>
      <c r="E79" s="360"/>
      <c r="F79" s="360"/>
      <c r="G79" s="360"/>
      <c r="H79" s="360"/>
      <c r="I79" s="360"/>
      <c r="J79" s="360"/>
      <c r="K79" s="360"/>
      <c r="L79" s="360"/>
      <c r="M79" s="360"/>
    </row>
    <row r="80" spans="1:12" ht="15.75">
      <c r="A80" s="3"/>
      <c r="B80" s="7"/>
      <c r="C80" s="7"/>
      <c r="D80" s="7"/>
      <c r="E80" s="7"/>
      <c r="F80" s="7"/>
      <c r="G80" s="7"/>
      <c r="H80" s="7"/>
      <c r="I80" s="7"/>
      <c r="J80" s="17"/>
      <c r="K80" s="7"/>
      <c r="L80" s="17"/>
    </row>
    <row r="81" spans="1:13" ht="15.75">
      <c r="A81" s="10" t="s">
        <v>132</v>
      </c>
      <c r="B81" s="8" t="s">
        <v>202</v>
      </c>
      <c r="C81" s="7"/>
      <c r="D81" s="7"/>
      <c r="E81" s="7"/>
      <c r="F81" s="7"/>
      <c r="G81" s="7"/>
      <c r="H81" s="7"/>
      <c r="I81" s="7"/>
      <c r="J81" s="17"/>
      <c r="K81" s="7"/>
      <c r="L81" s="17"/>
      <c r="M81" s="17"/>
    </row>
    <row r="82" spans="1:13" ht="15.75">
      <c r="A82" s="3"/>
      <c r="B82" s="7"/>
      <c r="C82" s="7"/>
      <c r="D82" s="7"/>
      <c r="E82" s="7"/>
      <c r="F82" s="7"/>
      <c r="G82" s="7"/>
      <c r="H82" s="7"/>
      <c r="I82" s="7"/>
      <c r="J82" s="17"/>
      <c r="K82" s="7"/>
      <c r="L82" s="17"/>
      <c r="M82" s="17"/>
    </row>
    <row r="83" spans="1:13" ht="15.75">
      <c r="A83" s="3"/>
      <c r="B83" s="333" t="s">
        <v>374</v>
      </c>
      <c r="C83" s="333"/>
      <c r="D83" s="333"/>
      <c r="E83" s="333"/>
      <c r="F83" s="333"/>
      <c r="G83" s="333"/>
      <c r="H83" s="333"/>
      <c r="I83" s="333"/>
      <c r="J83" s="333"/>
      <c r="K83" s="333"/>
      <c r="L83" s="333"/>
      <c r="M83" s="333"/>
    </row>
    <row r="84" spans="1:13" ht="15.75" customHeight="1">
      <c r="A84" s="3"/>
      <c r="B84" s="333"/>
      <c r="C84" s="333"/>
      <c r="D84" s="333"/>
      <c r="E84" s="333"/>
      <c r="F84" s="333"/>
      <c r="G84" s="333"/>
      <c r="H84" s="333"/>
      <c r="I84" s="333"/>
      <c r="J84" s="333"/>
      <c r="K84" s="333"/>
      <c r="L84" s="333"/>
      <c r="M84" s="333"/>
    </row>
    <row r="85" spans="1:14" ht="15.75">
      <c r="A85" s="3"/>
      <c r="B85" s="9"/>
      <c r="C85" s="9"/>
      <c r="D85" s="9"/>
      <c r="E85" s="9"/>
      <c r="F85" s="9"/>
      <c r="G85" s="9"/>
      <c r="H85" s="9"/>
      <c r="I85" s="9"/>
      <c r="J85" s="166"/>
      <c r="K85" s="9"/>
      <c r="L85" s="9"/>
      <c r="M85" s="9"/>
      <c r="N85" s="14"/>
    </row>
    <row r="86" spans="1:14" ht="15.75">
      <c r="A86" s="10" t="s">
        <v>133</v>
      </c>
      <c r="B86" s="8" t="s">
        <v>146</v>
      </c>
      <c r="C86" s="9"/>
      <c r="D86" s="9"/>
      <c r="E86" s="9"/>
      <c r="F86" s="9"/>
      <c r="G86" s="9"/>
      <c r="H86" s="9"/>
      <c r="I86" s="9"/>
      <c r="J86" s="316"/>
      <c r="K86" s="9"/>
      <c r="L86" s="9"/>
      <c r="M86" s="9"/>
      <c r="N86" s="14"/>
    </row>
    <row r="87" spans="1:14" ht="15.75">
      <c r="A87" s="10"/>
      <c r="B87" s="8"/>
      <c r="C87" s="9"/>
      <c r="D87" s="9"/>
      <c r="E87" s="9"/>
      <c r="F87" s="9"/>
      <c r="G87" s="9"/>
      <c r="H87" s="9"/>
      <c r="I87" s="9"/>
      <c r="J87" s="166"/>
      <c r="K87" s="9"/>
      <c r="L87" s="9"/>
      <c r="M87" s="9"/>
      <c r="N87" s="14"/>
    </row>
    <row r="88" spans="1:14" s="2" customFormat="1" ht="15.75" customHeight="1">
      <c r="A88" s="10"/>
      <c r="B88" s="333" t="s">
        <v>386</v>
      </c>
      <c r="C88" s="333"/>
      <c r="D88" s="333"/>
      <c r="E88" s="333"/>
      <c r="F88" s="333"/>
      <c r="G88" s="333"/>
      <c r="H88" s="333"/>
      <c r="I88" s="333"/>
      <c r="J88" s="333"/>
      <c r="K88" s="333"/>
      <c r="L88" s="333"/>
      <c r="M88" s="333"/>
      <c r="N88" s="14"/>
    </row>
    <row r="89" spans="1:14" s="2" customFormat="1" ht="15.75" customHeight="1">
      <c r="A89" s="10"/>
      <c r="B89" s="333"/>
      <c r="C89" s="333"/>
      <c r="D89" s="333"/>
      <c r="E89" s="333"/>
      <c r="F89" s="333"/>
      <c r="G89" s="333"/>
      <c r="H89" s="333"/>
      <c r="I89" s="333"/>
      <c r="J89" s="333"/>
      <c r="K89" s="333"/>
      <c r="L89" s="333"/>
      <c r="M89" s="333"/>
      <c r="N89" s="14"/>
    </row>
    <row r="90" spans="1:14" s="2" customFormat="1" ht="15.75" customHeight="1">
      <c r="A90" s="10"/>
      <c r="B90" s="333"/>
      <c r="C90" s="333"/>
      <c r="D90" s="333"/>
      <c r="E90" s="333"/>
      <c r="F90" s="333"/>
      <c r="G90" s="333"/>
      <c r="H90" s="333"/>
      <c r="I90" s="333"/>
      <c r="J90" s="333"/>
      <c r="K90" s="333"/>
      <c r="L90" s="333"/>
      <c r="M90" s="333"/>
      <c r="N90" s="14"/>
    </row>
    <row r="91" spans="1:14" ht="15.75">
      <c r="A91" s="3"/>
      <c r="B91" s="18"/>
      <c r="C91" s="18"/>
      <c r="D91" s="18"/>
      <c r="E91" s="18"/>
      <c r="F91" s="18"/>
      <c r="G91" s="18"/>
      <c r="H91" s="18"/>
      <c r="I91" s="18"/>
      <c r="J91" s="167"/>
      <c r="K91" s="18"/>
      <c r="L91" s="18"/>
      <c r="M91" s="17"/>
      <c r="N91" s="7"/>
    </row>
    <row r="92" spans="1:14" ht="15.75" customHeight="1">
      <c r="A92" s="10" t="s">
        <v>134</v>
      </c>
      <c r="B92" s="8" t="s">
        <v>63</v>
      </c>
      <c r="C92" s="7"/>
      <c r="D92" s="7"/>
      <c r="E92" s="7"/>
      <c r="F92" s="7"/>
      <c r="G92" s="7"/>
      <c r="H92" s="7"/>
      <c r="I92" s="7"/>
      <c r="J92" s="17"/>
      <c r="K92" s="7"/>
      <c r="L92" s="17"/>
      <c r="M92" s="17"/>
      <c r="N92" s="7"/>
    </row>
    <row r="93" spans="1:14" ht="15.75">
      <c r="A93" s="3"/>
      <c r="B93" s="7"/>
      <c r="C93" s="7"/>
      <c r="D93" s="7"/>
      <c r="E93" s="7"/>
      <c r="F93" s="7"/>
      <c r="G93" s="7"/>
      <c r="H93" s="7"/>
      <c r="I93" s="7"/>
      <c r="J93" s="17"/>
      <c r="K93" s="7"/>
      <c r="L93" s="17"/>
      <c r="M93" s="17"/>
      <c r="N93" s="7"/>
    </row>
    <row r="94" spans="1:14" ht="15.75">
      <c r="A94" s="3"/>
      <c r="B94" s="333" t="s">
        <v>177</v>
      </c>
      <c r="C94" s="333"/>
      <c r="D94" s="333"/>
      <c r="E94" s="333"/>
      <c r="F94" s="333"/>
      <c r="G94" s="333"/>
      <c r="H94" s="333"/>
      <c r="I94" s="333"/>
      <c r="J94" s="333"/>
      <c r="K94" s="333"/>
      <c r="L94" s="333"/>
      <c r="M94" s="333"/>
      <c r="N94" s="7"/>
    </row>
    <row r="95" spans="1:14" ht="15.75" customHeight="1">
      <c r="A95" s="3"/>
      <c r="B95" s="333"/>
      <c r="C95" s="333"/>
      <c r="D95" s="333"/>
      <c r="E95" s="333"/>
      <c r="F95" s="333"/>
      <c r="G95" s="333"/>
      <c r="H95" s="333"/>
      <c r="I95" s="333"/>
      <c r="J95" s="333"/>
      <c r="K95" s="333"/>
      <c r="L95" s="333"/>
      <c r="M95" s="333"/>
      <c r="N95" s="7"/>
    </row>
    <row r="96" spans="1:14" ht="15.75">
      <c r="A96" s="3"/>
      <c r="B96" s="9"/>
      <c r="C96" s="9"/>
      <c r="D96" s="9"/>
      <c r="E96" s="9"/>
      <c r="F96" s="9"/>
      <c r="G96" s="9"/>
      <c r="H96" s="9"/>
      <c r="I96" s="9"/>
      <c r="J96" s="166"/>
      <c r="K96" s="9"/>
      <c r="L96" s="9"/>
      <c r="M96" s="9"/>
      <c r="N96" s="7"/>
    </row>
    <row r="97" spans="1:14" ht="15.75">
      <c r="A97" s="10" t="s">
        <v>135</v>
      </c>
      <c r="B97" s="8" t="s">
        <v>64</v>
      </c>
      <c r="C97" s="7"/>
      <c r="D97" s="7"/>
      <c r="E97" s="7"/>
      <c r="F97" s="7"/>
      <c r="G97" s="7"/>
      <c r="H97" s="7"/>
      <c r="I97" s="7"/>
      <c r="J97" s="17"/>
      <c r="K97" s="7"/>
      <c r="L97" s="7"/>
      <c r="M97" s="7"/>
      <c r="N97" s="7"/>
    </row>
    <row r="98" spans="1:14" ht="15.75" customHeight="1">
      <c r="A98" s="3"/>
      <c r="B98" s="8"/>
      <c r="C98" s="7"/>
      <c r="D98" s="7"/>
      <c r="E98" s="7"/>
      <c r="F98" s="7"/>
      <c r="G98" s="7"/>
      <c r="H98" s="7"/>
      <c r="I98" s="7"/>
      <c r="J98" s="17"/>
      <c r="K98" s="7"/>
      <c r="L98" s="7"/>
      <c r="M98" s="7"/>
      <c r="N98" s="7"/>
    </row>
    <row r="99" spans="1:14" ht="15.75">
      <c r="A99" s="3"/>
      <c r="B99" s="333" t="s">
        <v>178</v>
      </c>
      <c r="C99" s="333"/>
      <c r="D99" s="333"/>
      <c r="E99" s="333"/>
      <c r="F99" s="333"/>
      <c r="G99" s="333"/>
      <c r="H99" s="333"/>
      <c r="I99" s="333"/>
      <c r="J99" s="333"/>
      <c r="K99" s="333"/>
      <c r="L99" s="333"/>
      <c r="M99" s="333"/>
      <c r="N99" s="7"/>
    </row>
    <row r="100" spans="1:14" ht="15.75">
      <c r="A100" s="3"/>
      <c r="B100" s="333"/>
      <c r="C100" s="333"/>
      <c r="D100" s="333"/>
      <c r="E100" s="333"/>
      <c r="F100" s="333"/>
      <c r="G100" s="333"/>
      <c r="H100" s="333"/>
      <c r="I100" s="333"/>
      <c r="J100" s="333"/>
      <c r="K100" s="333"/>
      <c r="L100" s="333"/>
      <c r="M100" s="333"/>
      <c r="N100" s="7"/>
    </row>
    <row r="101" spans="1:14" ht="15.75">
      <c r="A101" s="3"/>
      <c r="B101" s="7"/>
      <c r="C101" s="7"/>
      <c r="D101" s="7"/>
      <c r="E101" s="7"/>
      <c r="F101" s="7"/>
      <c r="G101" s="7"/>
      <c r="H101" s="7"/>
      <c r="I101" s="7"/>
      <c r="J101" s="17"/>
      <c r="K101" s="7"/>
      <c r="L101" s="17"/>
      <c r="M101" s="17"/>
      <c r="N101" s="7"/>
    </row>
    <row r="102" spans="1:14" ht="15.75">
      <c r="A102" s="10" t="s">
        <v>136</v>
      </c>
      <c r="B102" s="8" t="s">
        <v>203</v>
      </c>
      <c r="C102" s="7"/>
      <c r="D102" s="7"/>
      <c r="E102" s="7"/>
      <c r="F102" s="7"/>
      <c r="G102" s="7"/>
      <c r="H102" s="7"/>
      <c r="I102" s="7"/>
      <c r="J102" s="17"/>
      <c r="K102" s="7"/>
      <c r="L102" s="7"/>
      <c r="M102" s="17"/>
      <c r="N102" s="7"/>
    </row>
    <row r="103" spans="1:14" ht="15.75">
      <c r="A103" s="3"/>
      <c r="B103" s="7"/>
      <c r="C103" s="7"/>
      <c r="D103" s="7"/>
      <c r="E103" s="7"/>
      <c r="F103" s="7"/>
      <c r="G103" s="7"/>
      <c r="H103" s="7"/>
      <c r="I103" s="7"/>
      <c r="J103" s="17"/>
      <c r="K103" s="7"/>
      <c r="L103" s="7"/>
      <c r="M103" s="17"/>
      <c r="N103" s="7"/>
    </row>
    <row r="104" spans="1:14" ht="15.75">
      <c r="A104" s="3"/>
      <c r="B104" s="358" t="s">
        <v>375</v>
      </c>
      <c r="C104" s="358"/>
      <c r="D104" s="358"/>
      <c r="E104" s="358"/>
      <c r="F104" s="358"/>
      <c r="G104" s="358"/>
      <c r="H104" s="358"/>
      <c r="I104" s="358"/>
      <c r="J104" s="358"/>
      <c r="K104" s="358"/>
      <c r="L104" s="358"/>
      <c r="M104" s="358"/>
      <c r="N104" s="7"/>
    </row>
    <row r="105" spans="1:14" ht="15.75">
      <c r="A105" s="3"/>
      <c r="C105" s="7"/>
      <c r="D105" s="7"/>
      <c r="E105" s="7"/>
      <c r="F105" s="7"/>
      <c r="G105" s="7"/>
      <c r="H105" s="7"/>
      <c r="I105" s="7"/>
      <c r="J105" s="168"/>
      <c r="K105" s="25"/>
      <c r="L105" s="25"/>
      <c r="M105" s="26"/>
      <c r="N105" s="7"/>
    </row>
    <row r="106" spans="1:14" ht="15.75">
      <c r="A106" s="3"/>
      <c r="B106" s="20" t="s">
        <v>204</v>
      </c>
      <c r="C106" s="7"/>
      <c r="D106" s="7"/>
      <c r="E106" s="7"/>
      <c r="F106" s="169"/>
      <c r="G106" s="7"/>
      <c r="H106" s="7"/>
      <c r="I106" s="7"/>
      <c r="K106" s="170"/>
      <c r="M106" s="26"/>
      <c r="N106" s="7"/>
    </row>
    <row r="107" spans="1:14" ht="15.75">
      <c r="A107" s="3"/>
      <c r="B107" s="171"/>
      <c r="C107" s="7"/>
      <c r="D107" s="7"/>
      <c r="E107" s="359"/>
      <c r="F107" s="359"/>
      <c r="G107" s="7"/>
      <c r="H107" s="7"/>
      <c r="I107" s="7"/>
      <c r="J107" s="172"/>
      <c r="K107" s="170"/>
      <c r="L107" s="170"/>
      <c r="M107" s="26"/>
      <c r="N107" s="7"/>
    </row>
    <row r="108" spans="1:14" ht="15.75">
      <c r="A108" s="3"/>
      <c r="B108" s="171"/>
      <c r="C108" s="7"/>
      <c r="E108" s="361" t="s">
        <v>65</v>
      </c>
      <c r="F108" s="361"/>
      <c r="G108" s="361" t="s">
        <v>66</v>
      </c>
      <c r="H108" s="361"/>
      <c r="I108" s="361" t="s">
        <v>67</v>
      </c>
      <c r="J108" s="337" t="s">
        <v>205</v>
      </c>
      <c r="K108" s="337" t="s">
        <v>206</v>
      </c>
      <c r="L108" s="170"/>
      <c r="M108" s="26"/>
      <c r="N108" s="7"/>
    </row>
    <row r="109" spans="1:14" ht="15.75">
      <c r="A109" s="3"/>
      <c r="B109" s="173"/>
      <c r="C109" s="47"/>
      <c r="E109" s="361"/>
      <c r="F109" s="361"/>
      <c r="G109" s="361"/>
      <c r="H109" s="361"/>
      <c r="I109" s="361"/>
      <c r="J109" s="337"/>
      <c r="K109" s="337"/>
      <c r="L109" s="170"/>
      <c r="M109" s="26"/>
      <c r="N109" s="7"/>
    </row>
    <row r="110" spans="1:14" ht="15.75">
      <c r="A110" s="3"/>
      <c r="B110" s="173"/>
      <c r="C110" s="47"/>
      <c r="E110" s="361"/>
      <c r="F110" s="361"/>
      <c r="G110" s="361"/>
      <c r="H110" s="361"/>
      <c r="I110" s="361"/>
      <c r="J110" s="337"/>
      <c r="K110" s="337"/>
      <c r="L110" s="174"/>
      <c r="M110" s="26"/>
      <c r="N110" s="7"/>
    </row>
    <row r="111" spans="1:14" ht="15.75">
      <c r="A111" s="3"/>
      <c r="B111" s="62"/>
      <c r="C111" s="47"/>
      <c r="D111" s="175"/>
      <c r="E111" s="338" t="s">
        <v>0</v>
      </c>
      <c r="F111" s="338"/>
      <c r="G111" s="338" t="s">
        <v>0</v>
      </c>
      <c r="H111" s="338"/>
      <c r="I111" s="37" t="s">
        <v>0</v>
      </c>
      <c r="J111" s="37" t="s">
        <v>0</v>
      </c>
      <c r="K111" s="37" t="s">
        <v>0</v>
      </c>
      <c r="L111" s="176"/>
      <c r="M111" s="26"/>
      <c r="N111" s="7"/>
    </row>
    <row r="112" spans="1:14" ht="15.75">
      <c r="A112" s="3"/>
      <c r="B112" s="11" t="s">
        <v>207</v>
      </c>
      <c r="C112" s="47"/>
      <c r="D112" s="47"/>
      <c r="E112" s="363"/>
      <c r="F112" s="363"/>
      <c r="G112" s="363"/>
      <c r="H112" s="363"/>
      <c r="I112" s="62"/>
      <c r="J112" s="177"/>
      <c r="K112" s="178"/>
      <c r="L112" s="179"/>
      <c r="M112" s="62"/>
      <c r="N112" s="7"/>
    </row>
    <row r="113" spans="1:14" ht="15.75">
      <c r="A113" s="3"/>
      <c r="B113" s="296" t="s">
        <v>208</v>
      </c>
      <c r="C113" s="306"/>
      <c r="D113" s="306"/>
      <c r="E113" s="364">
        <v>12800</v>
      </c>
      <c r="F113" s="364"/>
      <c r="G113" s="365">
        <v>3142</v>
      </c>
      <c r="H113" s="365"/>
      <c r="I113" s="307">
        <v>0</v>
      </c>
      <c r="J113" s="307">
        <v>0</v>
      </c>
      <c r="K113" s="307">
        <f>SUM(E113:J113)</f>
        <v>15942</v>
      </c>
      <c r="L113" s="308"/>
      <c r="M113" s="309"/>
      <c r="N113" s="7"/>
    </row>
    <row r="114" spans="1:14" ht="15.75">
      <c r="A114" s="3"/>
      <c r="B114" s="296" t="s">
        <v>209</v>
      </c>
      <c r="C114" s="308"/>
      <c r="D114" s="306"/>
      <c r="E114" s="364">
        <v>1011</v>
      </c>
      <c r="F114" s="364"/>
      <c r="G114" s="365">
        <v>13</v>
      </c>
      <c r="H114" s="365"/>
      <c r="I114" s="308">
        <v>1206</v>
      </c>
      <c r="J114" s="307">
        <v>-2230</v>
      </c>
      <c r="K114" s="307">
        <f>SUM(E114:J114)</f>
        <v>0</v>
      </c>
      <c r="L114" s="308"/>
      <c r="M114" s="309"/>
      <c r="N114" s="7"/>
    </row>
    <row r="115" spans="1:14" ht="15.75">
      <c r="A115" s="3"/>
      <c r="B115" s="296"/>
      <c r="C115" s="228"/>
      <c r="D115" s="306"/>
      <c r="E115" s="364"/>
      <c r="F115" s="364"/>
      <c r="G115" s="365"/>
      <c r="H115" s="365"/>
      <c r="I115" s="308"/>
      <c r="J115" s="308"/>
      <c r="K115" s="308"/>
      <c r="L115" s="308"/>
      <c r="M115" s="309"/>
      <c r="N115" s="7"/>
    </row>
    <row r="116" spans="1:14" ht="16.5" thickBot="1">
      <c r="A116" s="3"/>
      <c r="B116" s="296" t="s">
        <v>210</v>
      </c>
      <c r="C116" s="306"/>
      <c r="D116" s="306"/>
      <c r="E116" s="366">
        <f>SUM(E113:F114)</f>
        <v>13811</v>
      </c>
      <c r="F116" s="366"/>
      <c r="G116" s="366">
        <f>SUM(G113:H114)</f>
        <v>3155</v>
      </c>
      <c r="H116" s="366"/>
      <c r="I116" s="310">
        <f>SUM(I113:I114)</f>
        <v>1206</v>
      </c>
      <c r="J116" s="310">
        <f>SUM(J113:J114)</f>
        <v>-2230</v>
      </c>
      <c r="K116" s="310">
        <f>SUM(K113:K114)</f>
        <v>15942</v>
      </c>
      <c r="L116" s="308"/>
      <c r="M116" s="309"/>
      <c r="N116" s="7"/>
    </row>
    <row r="117" spans="1:14" ht="16.5" thickTop="1">
      <c r="A117" s="3"/>
      <c r="B117" s="306"/>
      <c r="C117" s="306"/>
      <c r="D117" s="306"/>
      <c r="E117" s="362"/>
      <c r="F117" s="362"/>
      <c r="G117" s="362"/>
      <c r="H117" s="362"/>
      <c r="I117" s="306"/>
      <c r="J117" s="308"/>
      <c r="K117" s="308"/>
      <c r="L117" s="308"/>
      <c r="M117" s="309"/>
      <c r="N117" s="7"/>
    </row>
    <row r="118" spans="1:14" ht="15.75">
      <c r="A118" s="3"/>
      <c r="B118" s="296" t="s">
        <v>211</v>
      </c>
      <c r="C118" s="306"/>
      <c r="D118" s="306"/>
      <c r="E118" s="362"/>
      <c r="F118" s="362"/>
      <c r="G118" s="362"/>
      <c r="H118" s="362"/>
      <c r="I118" s="306"/>
      <c r="J118" s="311"/>
      <c r="K118" s="308"/>
      <c r="L118" s="308"/>
      <c r="M118" s="309"/>
      <c r="N118" s="7"/>
    </row>
    <row r="119" spans="1:14" ht="15.75">
      <c r="A119" s="3"/>
      <c r="B119" s="296" t="s">
        <v>212</v>
      </c>
      <c r="C119" s="306"/>
      <c r="D119" s="306"/>
      <c r="E119" s="365">
        <v>2511</v>
      </c>
      <c r="F119" s="365"/>
      <c r="G119" s="365">
        <v>91</v>
      </c>
      <c r="H119" s="365"/>
      <c r="I119" s="308">
        <f>-909-5</f>
        <v>-914</v>
      </c>
      <c r="J119" s="308">
        <v>0</v>
      </c>
      <c r="K119" s="307">
        <f>SUM(E119:J119)</f>
        <v>1688</v>
      </c>
      <c r="L119" s="308"/>
      <c r="M119" s="309"/>
      <c r="N119" s="7"/>
    </row>
    <row r="120" spans="1:14" ht="15.75">
      <c r="A120" s="3"/>
      <c r="B120" s="296" t="s">
        <v>4</v>
      </c>
      <c r="C120" s="306"/>
      <c r="D120" s="306"/>
      <c r="E120" s="365">
        <v>110</v>
      </c>
      <c r="F120" s="365"/>
      <c r="G120" s="365">
        <v>16</v>
      </c>
      <c r="H120" s="365"/>
      <c r="I120" s="308">
        <v>65</v>
      </c>
      <c r="J120" s="308">
        <v>-10</v>
      </c>
      <c r="K120" s="307">
        <f>SUM(E120:J120)</f>
        <v>181</v>
      </c>
      <c r="L120" s="308"/>
      <c r="M120" s="309"/>
      <c r="N120" s="7"/>
    </row>
    <row r="121" spans="1:14" ht="15.75">
      <c r="A121" s="3"/>
      <c r="B121" s="296" t="s">
        <v>213</v>
      </c>
      <c r="C121" s="306"/>
      <c r="D121" s="306"/>
      <c r="E121" s="365">
        <v>-41</v>
      </c>
      <c r="F121" s="365"/>
      <c r="G121" s="365">
        <v>0</v>
      </c>
      <c r="H121" s="365"/>
      <c r="I121" s="308">
        <v>0</v>
      </c>
      <c r="J121" s="308">
        <v>10</v>
      </c>
      <c r="K121" s="307">
        <f>SUM(E121:J121)</f>
        <v>-31</v>
      </c>
      <c r="L121" s="308"/>
      <c r="M121" s="309"/>
      <c r="N121" s="7"/>
    </row>
    <row r="122" spans="1:14" ht="15.75">
      <c r="A122" s="3"/>
      <c r="B122" s="296"/>
      <c r="C122" s="306"/>
      <c r="D122" s="306"/>
      <c r="E122" s="365"/>
      <c r="F122" s="365"/>
      <c r="G122" s="365"/>
      <c r="H122" s="365"/>
      <c r="I122" s="308"/>
      <c r="J122" s="308"/>
      <c r="K122" s="308"/>
      <c r="L122" s="308"/>
      <c r="M122" s="309"/>
      <c r="N122" s="7"/>
    </row>
    <row r="123" spans="1:14" ht="16.5" thickBot="1">
      <c r="A123" s="3"/>
      <c r="B123" s="296" t="s">
        <v>407</v>
      </c>
      <c r="C123" s="306"/>
      <c r="D123" s="306"/>
      <c r="E123" s="367">
        <f>SUM(E119:F121)</f>
        <v>2580</v>
      </c>
      <c r="F123" s="367"/>
      <c r="G123" s="367">
        <f>SUM(G119:H121)</f>
        <v>107</v>
      </c>
      <c r="H123" s="367"/>
      <c r="I123" s="310">
        <f>SUM(I119:I121)</f>
        <v>-849</v>
      </c>
      <c r="J123" s="310">
        <f>SUM(J119:J121)</f>
        <v>0</v>
      </c>
      <c r="K123" s="312">
        <f>SUM(K119:K121)</f>
        <v>1838</v>
      </c>
      <c r="L123" s="308"/>
      <c r="M123" s="309"/>
      <c r="N123" s="7"/>
    </row>
    <row r="124" spans="1:14" ht="16.5" thickTop="1">
      <c r="A124" s="3"/>
      <c r="B124" s="296" t="s">
        <v>7</v>
      </c>
      <c r="C124" s="306"/>
      <c r="D124" s="306"/>
      <c r="E124" s="365"/>
      <c r="F124" s="365"/>
      <c r="G124" s="365"/>
      <c r="H124" s="365"/>
      <c r="I124" s="308"/>
      <c r="J124" s="308"/>
      <c r="K124" s="313">
        <v>-826</v>
      </c>
      <c r="L124" s="308"/>
      <c r="M124" s="309"/>
      <c r="N124" s="7"/>
    </row>
    <row r="125" spans="1:14" ht="15.75">
      <c r="A125" s="3"/>
      <c r="B125" s="296" t="s">
        <v>214</v>
      </c>
      <c r="C125" s="306"/>
      <c r="D125" s="306"/>
      <c r="E125" s="365"/>
      <c r="F125" s="365"/>
      <c r="G125" s="365"/>
      <c r="H125" s="365"/>
      <c r="I125" s="308"/>
      <c r="J125" s="308"/>
      <c r="K125" s="308">
        <f>SUM(K123:K124)</f>
        <v>1012</v>
      </c>
      <c r="L125" s="308"/>
      <c r="M125" s="309"/>
      <c r="N125" s="7"/>
    </row>
    <row r="126" spans="1:14" ht="15.75">
      <c r="A126" s="3"/>
      <c r="B126" s="296" t="s">
        <v>215</v>
      </c>
      <c r="C126" s="306"/>
      <c r="D126" s="306"/>
      <c r="E126" s="365"/>
      <c r="F126" s="365"/>
      <c r="G126" s="365"/>
      <c r="H126" s="365"/>
      <c r="I126" s="308"/>
      <c r="J126" s="308"/>
      <c r="K126" s="308">
        <v>45</v>
      </c>
      <c r="L126" s="308"/>
      <c r="M126" s="309"/>
      <c r="N126" s="7"/>
    </row>
    <row r="127" spans="1:14" ht="16.5" thickBot="1">
      <c r="A127" s="3"/>
      <c r="B127" s="314" t="s">
        <v>216</v>
      </c>
      <c r="C127" s="306"/>
      <c r="D127" s="306"/>
      <c r="E127" s="308"/>
      <c r="F127" s="308"/>
      <c r="G127" s="365"/>
      <c r="H127" s="365"/>
      <c r="I127" s="308"/>
      <c r="J127" s="308"/>
      <c r="K127" s="310">
        <f>SUM(K125:K126)</f>
        <v>1057</v>
      </c>
      <c r="L127" s="308"/>
      <c r="M127" s="309"/>
      <c r="N127" s="7"/>
    </row>
    <row r="128" spans="1:14" ht="16.5" thickTop="1">
      <c r="A128" s="3"/>
      <c r="B128" s="47"/>
      <c r="C128" s="47"/>
      <c r="D128" s="47"/>
      <c r="E128" s="371"/>
      <c r="F128" s="371"/>
      <c r="G128" s="371"/>
      <c r="H128" s="371"/>
      <c r="I128" s="47"/>
      <c r="J128" s="180"/>
      <c r="L128" s="25"/>
      <c r="M128" s="26"/>
      <c r="N128" s="7"/>
    </row>
    <row r="129" spans="1:13" ht="15.75">
      <c r="A129" s="10" t="s">
        <v>347</v>
      </c>
      <c r="B129" s="8" t="s">
        <v>68</v>
      </c>
      <c r="C129" s="7"/>
      <c r="D129" s="7"/>
      <c r="E129" s="7"/>
      <c r="F129" s="7"/>
      <c r="G129" s="7"/>
      <c r="H129" s="7"/>
      <c r="I129" s="7"/>
      <c r="J129" s="17"/>
      <c r="K129" s="7"/>
      <c r="L129" s="27"/>
      <c r="M129" s="7"/>
    </row>
    <row r="130" spans="1:13" ht="15.75">
      <c r="A130" s="3"/>
      <c r="B130" s="8"/>
      <c r="C130" s="7"/>
      <c r="D130" s="7"/>
      <c r="E130" s="7"/>
      <c r="F130" s="7"/>
      <c r="G130" s="7"/>
      <c r="H130" s="7"/>
      <c r="I130" s="7"/>
      <c r="J130" s="17"/>
      <c r="K130" s="7"/>
      <c r="L130" s="27"/>
      <c r="M130" s="7"/>
    </row>
    <row r="131" spans="1:13" ht="15.75">
      <c r="A131" s="3"/>
      <c r="B131" s="333" t="s">
        <v>164</v>
      </c>
      <c r="C131" s="333"/>
      <c r="D131" s="333"/>
      <c r="E131" s="333"/>
      <c r="F131" s="333"/>
      <c r="G131" s="333"/>
      <c r="H131" s="333"/>
      <c r="I131" s="333"/>
      <c r="J131" s="333"/>
      <c r="K131" s="333"/>
      <c r="L131" s="333"/>
      <c r="M131" s="333"/>
    </row>
    <row r="133" spans="1:13" ht="15.75">
      <c r="A133" s="10" t="s">
        <v>348</v>
      </c>
      <c r="B133" s="8" t="s">
        <v>69</v>
      </c>
      <c r="C133" s="7"/>
      <c r="D133" s="7"/>
      <c r="E133" s="7"/>
      <c r="F133" s="7"/>
      <c r="G133" s="7"/>
      <c r="H133" s="7"/>
      <c r="I133" s="7"/>
      <c r="J133" s="17"/>
      <c r="K133" s="7"/>
      <c r="L133" s="7"/>
      <c r="M133" s="7"/>
    </row>
    <row r="134" spans="1:13" ht="15.75">
      <c r="A134" s="10"/>
      <c r="B134" s="8"/>
      <c r="C134" s="7"/>
      <c r="D134" s="7"/>
      <c r="E134" s="7"/>
      <c r="F134" s="7"/>
      <c r="G134" s="7"/>
      <c r="H134" s="7"/>
      <c r="I134" s="7"/>
      <c r="J134" s="17"/>
      <c r="K134" s="7"/>
      <c r="L134" s="7"/>
      <c r="M134" s="7"/>
    </row>
    <row r="135" spans="1:13" ht="15.75">
      <c r="A135" s="10"/>
      <c r="B135" s="360" t="s">
        <v>217</v>
      </c>
      <c r="C135" s="373"/>
      <c r="D135" s="373"/>
      <c r="E135" s="373"/>
      <c r="F135" s="373"/>
      <c r="G135" s="373"/>
      <c r="H135" s="373"/>
      <c r="I135" s="373"/>
      <c r="J135" s="373"/>
      <c r="K135" s="373"/>
      <c r="L135" s="373"/>
      <c r="M135" s="7"/>
    </row>
    <row r="136" spans="1:13" ht="15.75">
      <c r="A136" s="3"/>
      <c r="B136" s="9"/>
      <c r="C136" s="9"/>
      <c r="D136" s="9"/>
      <c r="E136" s="9"/>
      <c r="F136" s="9"/>
      <c r="G136" s="9"/>
      <c r="H136" s="9"/>
      <c r="I136" s="9"/>
      <c r="J136" s="166"/>
      <c r="K136" s="9"/>
      <c r="L136" s="9"/>
      <c r="M136" s="9"/>
    </row>
    <row r="137" spans="1:13" ht="15.75">
      <c r="A137" s="3" t="s">
        <v>349</v>
      </c>
      <c r="B137" s="8" t="s">
        <v>70</v>
      </c>
      <c r="C137" s="7"/>
      <c r="D137" s="7"/>
      <c r="E137" s="7"/>
      <c r="F137" s="7"/>
      <c r="G137" s="7"/>
      <c r="H137" s="7"/>
      <c r="I137" s="7"/>
      <c r="J137" s="17"/>
      <c r="K137" s="7"/>
      <c r="L137" s="7"/>
      <c r="M137" s="7"/>
    </row>
    <row r="138" spans="1:13" ht="15.75">
      <c r="A138" s="3"/>
      <c r="B138" s="8"/>
      <c r="C138" s="7"/>
      <c r="D138" s="7"/>
      <c r="E138" s="7"/>
      <c r="F138" s="7"/>
      <c r="G138" s="7"/>
      <c r="H138" s="7"/>
      <c r="I138" s="7"/>
      <c r="J138" s="17"/>
      <c r="K138" s="7"/>
      <c r="L138" s="7"/>
      <c r="M138" s="7"/>
    </row>
    <row r="139" spans="1:13" ht="15.75">
      <c r="A139" s="3"/>
      <c r="B139" s="334" t="s">
        <v>242</v>
      </c>
      <c r="C139" s="335"/>
      <c r="D139" s="335"/>
      <c r="E139" s="335"/>
      <c r="F139" s="335"/>
      <c r="G139" s="335"/>
      <c r="H139" s="335"/>
      <c r="I139" s="335"/>
      <c r="J139" s="335"/>
      <c r="K139" s="335"/>
      <c r="L139" s="335"/>
      <c r="M139" s="7"/>
    </row>
    <row r="140" spans="1:13" ht="15.75">
      <c r="A140" s="3"/>
      <c r="B140" s="8"/>
      <c r="C140" s="7"/>
      <c r="D140" s="7"/>
      <c r="E140" s="7"/>
      <c r="F140" s="7"/>
      <c r="G140" s="7"/>
      <c r="H140" s="7"/>
      <c r="I140" s="7"/>
      <c r="J140" s="17"/>
      <c r="K140" s="7"/>
      <c r="L140" s="7"/>
      <c r="M140" s="7"/>
    </row>
    <row r="141" spans="1:13" ht="15.75">
      <c r="A141" s="3" t="s">
        <v>350</v>
      </c>
      <c r="B141" s="34" t="s">
        <v>218</v>
      </c>
      <c r="C141" s="154"/>
      <c r="D141" s="154"/>
      <c r="E141" s="154"/>
      <c r="F141" s="154"/>
      <c r="G141" s="154"/>
      <c r="H141" s="154"/>
      <c r="I141" s="154"/>
      <c r="J141" s="154"/>
      <c r="K141" s="154"/>
      <c r="L141" s="154"/>
      <c r="M141" s="154"/>
    </row>
    <row r="142" spans="1:13" ht="15.75">
      <c r="A142" s="3"/>
      <c r="B142" s="34"/>
      <c r="C142" s="154"/>
      <c r="D142" s="154"/>
      <c r="E142" s="154"/>
      <c r="F142" s="154"/>
      <c r="G142" s="154"/>
      <c r="H142" s="154"/>
      <c r="I142" s="154"/>
      <c r="J142" s="154"/>
      <c r="K142" s="154"/>
      <c r="L142" s="154"/>
      <c r="M142" s="154"/>
    </row>
    <row r="143" spans="1:13" ht="15.75">
      <c r="A143" s="3"/>
      <c r="B143" s="57" t="s">
        <v>57</v>
      </c>
      <c r="C143" s="370" t="s">
        <v>376</v>
      </c>
      <c r="D143" s="370"/>
      <c r="E143" s="370"/>
      <c r="F143" s="370"/>
      <c r="G143" s="370"/>
      <c r="H143" s="370"/>
      <c r="I143" s="370"/>
      <c r="J143" s="370"/>
      <c r="K143" s="370"/>
      <c r="L143" s="370"/>
      <c r="M143" s="370"/>
    </row>
    <row r="144" spans="1:13" ht="15.75">
      <c r="A144" s="3"/>
      <c r="B144" s="57"/>
      <c r="C144" s="370"/>
      <c r="D144" s="370"/>
      <c r="E144" s="370"/>
      <c r="F144" s="370"/>
      <c r="G144" s="370"/>
      <c r="H144" s="370"/>
      <c r="I144" s="370"/>
      <c r="J144" s="370"/>
      <c r="K144" s="370"/>
      <c r="L144" s="370"/>
      <c r="M144" s="370"/>
    </row>
    <row r="145" spans="1:13" ht="15.75">
      <c r="A145" s="3"/>
      <c r="B145" s="57"/>
      <c r="C145" s="154"/>
      <c r="D145" s="154"/>
      <c r="E145" s="154"/>
      <c r="F145" s="154"/>
      <c r="G145" s="154"/>
      <c r="H145" s="154"/>
      <c r="I145" s="154"/>
      <c r="J145" s="154"/>
      <c r="K145" s="154"/>
      <c r="L145" s="154"/>
      <c r="M145" s="154"/>
    </row>
    <row r="146" spans="1:13" ht="15.75">
      <c r="A146" s="3"/>
      <c r="B146" s="57" t="s">
        <v>59</v>
      </c>
      <c r="C146" s="368" t="s">
        <v>219</v>
      </c>
      <c r="D146" s="368"/>
      <c r="E146" s="368"/>
      <c r="F146" s="368"/>
      <c r="G146" s="368"/>
      <c r="H146" s="368"/>
      <c r="I146" s="368"/>
      <c r="J146" s="368"/>
      <c r="K146" s="368"/>
      <c r="L146" s="368"/>
      <c r="M146" s="368"/>
    </row>
    <row r="147" spans="1:13" ht="15.75">
      <c r="A147" s="3"/>
      <c r="C147" s="368"/>
      <c r="D147" s="368"/>
      <c r="E147" s="368"/>
      <c r="F147" s="368"/>
      <c r="G147" s="368"/>
      <c r="H147" s="368"/>
      <c r="I147" s="368"/>
      <c r="J147" s="368"/>
      <c r="K147" s="368"/>
      <c r="L147" s="368"/>
      <c r="M147" s="368"/>
    </row>
    <row r="148" spans="1:13" ht="15.75">
      <c r="A148" s="3"/>
      <c r="C148" s="154"/>
      <c r="D148" s="154"/>
      <c r="E148" s="154"/>
      <c r="F148" s="154"/>
      <c r="G148" s="154"/>
      <c r="H148" s="154"/>
      <c r="I148" s="154"/>
      <c r="J148" s="154"/>
      <c r="K148" s="154"/>
      <c r="L148" s="154"/>
      <c r="M148" s="154"/>
    </row>
    <row r="149" spans="1:13" ht="15.75">
      <c r="A149" s="10" t="s">
        <v>351</v>
      </c>
      <c r="B149" s="34" t="s">
        <v>220</v>
      </c>
      <c r="C149" s="154"/>
      <c r="D149" s="154"/>
      <c r="E149" s="154"/>
      <c r="F149" s="154"/>
      <c r="G149" s="154"/>
      <c r="H149" s="154"/>
      <c r="I149" s="154"/>
      <c r="J149" s="154"/>
      <c r="K149" s="154"/>
      <c r="L149" s="154"/>
      <c r="M149" s="154"/>
    </row>
    <row r="150" spans="1:13" ht="15.75">
      <c r="A150" s="3"/>
      <c r="B150" s="369" t="s">
        <v>221</v>
      </c>
      <c r="C150" s="369"/>
      <c r="D150" s="369"/>
      <c r="E150" s="369"/>
      <c r="F150" s="369"/>
      <c r="G150" s="369"/>
      <c r="H150" s="369"/>
      <c r="I150" s="369"/>
      <c r="J150" s="369"/>
      <c r="K150" s="369"/>
      <c r="L150" s="369"/>
      <c r="M150" s="369"/>
    </row>
    <row r="151" spans="1:13" ht="15.75">
      <c r="A151" s="3"/>
      <c r="B151" s="369"/>
      <c r="C151" s="369"/>
      <c r="D151" s="369"/>
      <c r="E151" s="369"/>
      <c r="F151" s="369"/>
      <c r="G151" s="369"/>
      <c r="H151" s="369"/>
      <c r="I151" s="369"/>
      <c r="J151" s="369"/>
      <c r="K151" s="369"/>
      <c r="L151" s="369"/>
      <c r="M151" s="369"/>
    </row>
    <row r="152" spans="1:13" ht="15.75">
      <c r="A152" s="3"/>
      <c r="B152" s="154"/>
      <c r="C152" s="154"/>
      <c r="D152" s="154"/>
      <c r="E152" s="154"/>
      <c r="F152" s="154"/>
      <c r="G152" s="154"/>
      <c r="H152" s="154"/>
      <c r="I152" s="154"/>
      <c r="J152" s="154"/>
      <c r="K152" s="154"/>
      <c r="L152" s="154"/>
      <c r="M152" s="154"/>
    </row>
    <row r="153" spans="1:13" ht="15.75">
      <c r="A153" s="11" t="s">
        <v>352</v>
      </c>
      <c r="B153" s="8" t="s">
        <v>71</v>
      </c>
      <c r="C153" s="7"/>
      <c r="D153" s="7"/>
      <c r="E153" s="7"/>
      <c r="F153" s="7"/>
      <c r="G153" s="7"/>
      <c r="H153" s="7"/>
      <c r="I153" s="7"/>
      <c r="J153" s="17"/>
      <c r="K153" s="7"/>
      <c r="L153" s="28"/>
      <c r="M153" s="7"/>
    </row>
    <row r="154" spans="1:13" ht="15.75">
      <c r="A154" s="3"/>
      <c r="B154" s="8"/>
      <c r="C154" s="7"/>
      <c r="D154" s="7"/>
      <c r="E154" s="7"/>
      <c r="F154" s="7"/>
      <c r="G154" s="7"/>
      <c r="H154" s="7"/>
      <c r="I154" s="7"/>
      <c r="J154" s="17"/>
      <c r="K154" s="7"/>
      <c r="L154" s="28"/>
      <c r="M154" s="7"/>
    </row>
    <row r="155" spans="1:13" s="34" customFormat="1" ht="15.75">
      <c r="A155" s="3"/>
      <c r="B155" s="333" t="s">
        <v>396</v>
      </c>
      <c r="C155" s="333"/>
      <c r="D155" s="333"/>
      <c r="E155" s="333"/>
      <c r="F155" s="333"/>
      <c r="G155" s="333"/>
      <c r="H155" s="333"/>
      <c r="I155" s="333"/>
      <c r="J155" s="333"/>
      <c r="K155" s="333"/>
      <c r="L155" s="333"/>
      <c r="M155" s="333"/>
    </row>
    <row r="156" spans="1:13" ht="15.75">
      <c r="A156" s="3"/>
      <c r="B156" s="9"/>
      <c r="C156" s="9"/>
      <c r="D156" s="9"/>
      <c r="E156" s="9"/>
      <c r="F156" s="9"/>
      <c r="G156" s="9"/>
      <c r="H156" s="9"/>
      <c r="I156" s="9"/>
      <c r="J156" s="166"/>
      <c r="K156" s="9"/>
      <c r="L156" s="9"/>
      <c r="M156" s="9"/>
    </row>
    <row r="157" spans="1:13" ht="15.75">
      <c r="A157" s="3"/>
      <c r="B157" s="9"/>
      <c r="C157" s="9"/>
      <c r="D157" s="9"/>
      <c r="E157" s="9"/>
      <c r="F157" s="9"/>
      <c r="G157" s="9"/>
      <c r="H157" s="9"/>
      <c r="I157" s="9"/>
      <c r="J157" s="182" t="s">
        <v>364</v>
      </c>
      <c r="K157" s="29" t="s">
        <v>183</v>
      </c>
      <c r="L157" s="29" t="s">
        <v>72</v>
      </c>
      <c r="M157" s="9"/>
    </row>
    <row r="158" spans="1:13" ht="15.75">
      <c r="A158" s="3"/>
      <c r="B158" s="9"/>
      <c r="C158" s="9"/>
      <c r="D158" s="9"/>
      <c r="E158" s="9"/>
      <c r="F158" s="9"/>
      <c r="G158" s="9"/>
      <c r="H158" s="9"/>
      <c r="I158" s="9"/>
      <c r="J158" s="182" t="s">
        <v>102</v>
      </c>
      <c r="K158" s="29" t="s">
        <v>104</v>
      </c>
      <c r="L158" s="29"/>
      <c r="M158" s="9"/>
    </row>
    <row r="159" spans="1:13" ht="15.75">
      <c r="A159" s="3"/>
      <c r="B159" s="7"/>
      <c r="C159" s="7"/>
      <c r="D159" s="7"/>
      <c r="E159" s="7"/>
      <c r="F159" s="7"/>
      <c r="G159" s="7"/>
      <c r="H159" s="7"/>
      <c r="I159" s="7"/>
      <c r="J159" s="183" t="s">
        <v>73</v>
      </c>
      <c r="K159" s="30" t="s">
        <v>0</v>
      </c>
      <c r="L159" s="30" t="s">
        <v>73</v>
      </c>
      <c r="M159" s="7"/>
    </row>
    <row r="160" spans="1:13" s="34" customFormat="1" ht="15.75">
      <c r="A160" s="3"/>
      <c r="B160" s="333" t="s">
        <v>79</v>
      </c>
      <c r="C160" s="333"/>
      <c r="D160" s="333"/>
      <c r="E160" s="333"/>
      <c r="F160" s="333"/>
      <c r="G160" s="333"/>
      <c r="H160" s="333"/>
      <c r="I160" s="7"/>
      <c r="J160" s="184"/>
      <c r="K160" s="7"/>
      <c r="L160" s="22"/>
      <c r="M160" s="7"/>
    </row>
    <row r="161" spans="1:13" ht="15.75">
      <c r="A161" s="3"/>
      <c r="B161" s="333"/>
      <c r="C161" s="333"/>
      <c r="D161" s="333"/>
      <c r="E161" s="333"/>
      <c r="F161" s="333"/>
      <c r="G161" s="333"/>
      <c r="H161" s="333"/>
      <c r="I161" s="7"/>
      <c r="J161" s="272">
        <v>147</v>
      </c>
      <c r="K161" s="22">
        <v>147</v>
      </c>
      <c r="L161" s="31">
        <v>0</v>
      </c>
      <c r="M161" s="7"/>
    </row>
    <row r="162" spans="1:13" ht="15.75">
      <c r="A162" s="3"/>
      <c r="B162" s="23"/>
      <c r="C162" s="23"/>
      <c r="D162" s="23"/>
      <c r="E162" s="23"/>
      <c r="F162" s="23"/>
      <c r="G162" s="23"/>
      <c r="H162" s="23"/>
      <c r="I162" s="7"/>
      <c r="J162" s="272"/>
      <c r="K162" s="22"/>
      <c r="L162" s="31"/>
      <c r="M162" s="7"/>
    </row>
    <row r="163" spans="2:13" ht="15.75">
      <c r="B163" s="333" t="s">
        <v>80</v>
      </c>
      <c r="C163" s="333"/>
      <c r="D163" s="333"/>
      <c r="E163" s="333"/>
      <c r="F163" s="333"/>
      <c r="G163" s="333"/>
      <c r="H163" s="333"/>
      <c r="I163" s="7"/>
      <c r="J163" s="272"/>
      <c r="K163" s="22"/>
      <c r="L163" s="31"/>
      <c r="M163" s="7"/>
    </row>
    <row r="164" spans="2:13" ht="15.75">
      <c r="B164" s="333"/>
      <c r="C164" s="333"/>
      <c r="D164" s="333"/>
      <c r="E164" s="333"/>
      <c r="F164" s="333"/>
      <c r="G164" s="333"/>
      <c r="H164" s="333"/>
      <c r="I164" s="7"/>
      <c r="J164" s="272">
        <v>16410</v>
      </c>
      <c r="K164" s="22">
        <v>16410</v>
      </c>
      <c r="L164" s="31">
        <v>0</v>
      </c>
      <c r="M164" s="7"/>
    </row>
    <row r="165" spans="2:13" ht="15.75">
      <c r="B165" s="23"/>
      <c r="C165" s="23"/>
      <c r="D165" s="23"/>
      <c r="E165" s="23"/>
      <c r="F165" s="23"/>
      <c r="G165" s="23"/>
      <c r="H165" s="23"/>
      <c r="I165" s="7"/>
      <c r="J165" s="272"/>
      <c r="K165" s="22"/>
      <c r="L165" s="31"/>
      <c r="M165" s="7"/>
    </row>
    <row r="166" spans="2:13" ht="15.75">
      <c r="B166" s="7"/>
      <c r="C166" s="7"/>
      <c r="D166" s="7"/>
      <c r="E166" s="7"/>
      <c r="F166" s="7"/>
      <c r="G166" s="7"/>
      <c r="H166" s="7"/>
      <c r="I166" s="7"/>
      <c r="J166" s="272"/>
      <c r="K166" s="22"/>
      <c r="L166" s="31"/>
      <c r="M166" s="7"/>
    </row>
    <row r="167" spans="2:13" ht="16.5" thickBot="1">
      <c r="B167" s="7"/>
      <c r="C167" s="7"/>
      <c r="D167" s="7"/>
      <c r="E167" s="7"/>
      <c r="F167" s="7"/>
      <c r="G167" s="7"/>
      <c r="H167" s="7"/>
      <c r="I167" s="7"/>
      <c r="J167" s="273">
        <v>16557</v>
      </c>
      <c r="K167" s="24">
        <v>16557</v>
      </c>
      <c r="L167" s="32">
        <v>0</v>
      </c>
      <c r="M167" s="7"/>
    </row>
    <row r="168" spans="2:13" ht="16.5" thickTop="1">
      <c r="B168" s="7"/>
      <c r="C168" s="7"/>
      <c r="D168" s="7"/>
      <c r="E168" s="7"/>
      <c r="F168" s="7"/>
      <c r="G168" s="7"/>
      <c r="H168" s="7"/>
      <c r="I168" s="7"/>
      <c r="J168" s="17"/>
      <c r="K168" s="7"/>
      <c r="L168" s="7"/>
      <c r="M168" s="7"/>
    </row>
    <row r="169" spans="2:13" ht="15.75">
      <c r="B169" s="372" t="s">
        <v>397</v>
      </c>
      <c r="C169" s="372"/>
      <c r="D169" s="372"/>
      <c r="E169" s="372"/>
      <c r="F169" s="372"/>
      <c r="G169" s="372"/>
      <c r="H169" s="372"/>
      <c r="I169" s="372"/>
      <c r="J169" s="372"/>
      <c r="K169" s="372"/>
      <c r="L169" s="372"/>
      <c r="M169" s="372"/>
    </row>
    <row r="170" spans="2:12" ht="15.75">
      <c r="B170" s="33"/>
      <c r="C170" s="33"/>
      <c r="D170" s="33"/>
      <c r="E170" s="33"/>
      <c r="F170" s="33"/>
      <c r="G170" s="33"/>
      <c r="H170" s="33"/>
      <c r="I170" s="33"/>
      <c r="J170" s="185"/>
      <c r="K170" s="33"/>
      <c r="L170" s="33"/>
    </row>
    <row r="171" spans="1:13" ht="15.75">
      <c r="A171" s="11" t="s">
        <v>353</v>
      </c>
      <c r="B171" s="34" t="s">
        <v>150</v>
      </c>
      <c r="C171" s="34"/>
      <c r="D171" s="34"/>
      <c r="E171" s="34"/>
      <c r="F171" s="34"/>
      <c r="G171" s="34"/>
      <c r="H171" s="34"/>
      <c r="I171" s="34"/>
      <c r="J171" s="186"/>
      <c r="K171" s="34"/>
      <c r="L171" s="34"/>
      <c r="M171" s="34"/>
    </row>
    <row r="173" ht="15.75">
      <c r="B173" s="4" t="s">
        <v>222</v>
      </c>
    </row>
    <row r="175" spans="1:13" ht="15.75">
      <c r="A175" s="11" t="s">
        <v>354</v>
      </c>
      <c r="B175" s="34" t="s">
        <v>341</v>
      </c>
      <c r="C175" s="34"/>
      <c r="D175" s="34"/>
      <c r="E175" s="34"/>
      <c r="F175" s="34"/>
      <c r="G175" s="34"/>
      <c r="H175" s="34"/>
      <c r="I175" s="34"/>
      <c r="J175" s="186"/>
      <c r="K175" s="34"/>
      <c r="L175" s="34"/>
      <c r="M175" s="34"/>
    </row>
    <row r="176" ht="6.75" customHeight="1"/>
    <row r="177" ht="15.75">
      <c r="B177" s="4" t="s">
        <v>223</v>
      </c>
    </row>
    <row r="178" ht="8.25" customHeight="1"/>
    <row r="179" spans="10:12" ht="15.75">
      <c r="J179" s="187" t="s">
        <v>111</v>
      </c>
      <c r="K179" s="35"/>
      <c r="L179" s="35" t="s">
        <v>170</v>
      </c>
    </row>
    <row r="180" spans="10:12" ht="15.75">
      <c r="J180" s="188" t="s">
        <v>112</v>
      </c>
      <c r="K180" s="35"/>
      <c r="L180" s="35" t="s">
        <v>171</v>
      </c>
    </row>
    <row r="181" spans="10:12" ht="15.75">
      <c r="J181" s="189" t="s">
        <v>364</v>
      </c>
      <c r="K181" s="38"/>
      <c r="L181" s="37" t="s">
        <v>364</v>
      </c>
    </row>
    <row r="182" spans="10:12" ht="15.75">
      <c r="J182" s="35" t="s">
        <v>0</v>
      </c>
      <c r="K182" s="38"/>
      <c r="L182" s="35" t="s">
        <v>0</v>
      </c>
    </row>
    <row r="184" spans="2:12" ht="16.5" thickBot="1">
      <c r="B184" s="4" t="s">
        <v>224</v>
      </c>
      <c r="J184" s="190">
        <f>1176-882</f>
        <v>294</v>
      </c>
      <c r="K184" s="40"/>
      <c r="L184" s="41">
        <f>1176+30</f>
        <v>1206</v>
      </c>
    </row>
    <row r="185" ht="16.5" thickTop="1"/>
    <row r="186" spans="2:12" ht="16.5" thickBot="1">
      <c r="B186" s="4" t="s">
        <v>174</v>
      </c>
      <c r="J186" s="191">
        <f>196-147</f>
        <v>49</v>
      </c>
      <c r="L186" s="41">
        <v>196</v>
      </c>
    </row>
    <row r="187" spans="10:12" ht="16.5" thickTop="1">
      <c r="J187" s="192"/>
      <c r="L187" s="50"/>
    </row>
    <row r="188" spans="2:12" ht="16.5" thickBot="1">
      <c r="B188" s="4" t="s">
        <v>175</v>
      </c>
      <c r="J188" s="275">
        <f>11-3</f>
        <v>8</v>
      </c>
      <c r="L188" s="41">
        <v>11</v>
      </c>
    </row>
    <row r="189" spans="10:12" ht="16.5" thickTop="1">
      <c r="J189" s="192"/>
      <c r="L189" s="50"/>
    </row>
    <row r="190" spans="2:12" ht="16.5" thickBot="1">
      <c r="B190" s="4" t="s">
        <v>1</v>
      </c>
      <c r="J190" s="191">
        <f>1024-706</f>
        <v>318</v>
      </c>
      <c r="L190" s="288">
        <v>1024</v>
      </c>
    </row>
    <row r="191" ht="16.5" thickTop="1">
      <c r="J191" s="192"/>
    </row>
    <row r="195" ht="15.75">
      <c r="B195" s="193"/>
    </row>
    <row r="196" ht="15.75">
      <c r="B196" s="193"/>
    </row>
    <row r="200" ht="15.75">
      <c r="M200" s="33"/>
    </row>
  </sheetData>
  <sheetProtection/>
  <mergeCells count="65">
    <mergeCell ref="B163:H164"/>
    <mergeCell ref="B169:M169"/>
    <mergeCell ref="B131:M131"/>
    <mergeCell ref="B135:L135"/>
    <mergeCell ref="B155:M155"/>
    <mergeCell ref="B160:H161"/>
    <mergeCell ref="E125:F125"/>
    <mergeCell ref="G125:H125"/>
    <mergeCell ref="C146:M147"/>
    <mergeCell ref="B150:M151"/>
    <mergeCell ref="C143:M144"/>
    <mergeCell ref="E126:F126"/>
    <mergeCell ref="G126:H126"/>
    <mergeCell ref="G127:H127"/>
    <mergeCell ref="E128:F128"/>
    <mergeCell ref="G128:H128"/>
    <mergeCell ref="E122:F122"/>
    <mergeCell ref="G122:H122"/>
    <mergeCell ref="E124:F124"/>
    <mergeCell ref="G124:H124"/>
    <mergeCell ref="E123:F123"/>
    <mergeCell ref="G123:H123"/>
    <mergeCell ref="E118:F118"/>
    <mergeCell ref="G118:H118"/>
    <mergeCell ref="E119:F119"/>
    <mergeCell ref="G119:H119"/>
    <mergeCell ref="E120:F120"/>
    <mergeCell ref="G120:H120"/>
    <mergeCell ref="E121:F121"/>
    <mergeCell ref="G121:H121"/>
    <mergeCell ref="G114:H114"/>
    <mergeCell ref="E115:F115"/>
    <mergeCell ref="G115:H115"/>
    <mergeCell ref="E116:F116"/>
    <mergeCell ref="G116:H116"/>
    <mergeCell ref="G108:H110"/>
    <mergeCell ref="I108:I110"/>
    <mergeCell ref="J108:J110"/>
    <mergeCell ref="E117:F117"/>
    <mergeCell ref="G117:H117"/>
    <mergeCell ref="E112:F112"/>
    <mergeCell ref="G112:H112"/>
    <mergeCell ref="E113:F113"/>
    <mergeCell ref="G113:H113"/>
    <mergeCell ref="E114:F114"/>
    <mergeCell ref="E111:F111"/>
    <mergeCell ref="G111:H111"/>
    <mergeCell ref="B70:M70"/>
    <mergeCell ref="B74:M75"/>
    <mergeCell ref="B94:M95"/>
    <mergeCell ref="B99:M100"/>
    <mergeCell ref="B104:M104"/>
    <mergeCell ref="E107:F107"/>
    <mergeCell ref="B79:M79"/>
    <mergeCell ref="E108:F110"/>
    <mergeCell ref="B83:M84"/>
    <mergeCell ref="B88:M90"/>
    <mergeCell ref="B139:L139"/>
    <mergeCell ref="A1:M1"/>
    <mergeCell ref="A2:M2"/>
    <mergeCell ref="A3:M3"/>
    <mergeCell ref="B14:M17"/>
    <mergeCell ref="B18:M19"/>
    <mergeCell ref="B23:M24"/>
    <mergeCell ref="K108:K110"/>
  </mergeCells>
  <printOptions/>
  <pageMargins left="0.7480314960629921" right="0.4724409448818898" top="0.7480314960629921" bottom="0.6299212598425197" header="0.5118110236220472" footer="0.8661417322834646"/>
  <pageSetup firstPageNumber="5" useFirstPageNumber="1" fitToHeight="4" horizontalDpi="600" verticalDpi="600" orientation="portrait" scale="61" r:id="rId1"/>
  <headerFooter alignWithMargins="0">
    <oddFooter>&amp;RPage &amp;P</oddFooter>
  </headerFooter>
  <rowBreaks count="2" manualBreakCount="2">
    <brk id="71" max="255" man="1"/>
    <brk id="128" max="255" man="1"/>
  </rowBreaks>
</worksheet>
</file>

<file path=xl/worksheets/sheet7.xml><?xml version="1.0" encoding="utf-8"?>
<worksheet xmlns="http://schemas.openxmlformats.org/spreadsheetml/2006/main" xmlns:r="http://schemas.openxmlformats.org/officeDocument/2006/relationships">
  <dimension ref="A1:Z193"/>
  <sheetViews>
    <sheetView view="pageBreakPreview" zoomScale="85" zoomScaleNormal="85" zoomScaleSheetLayoutView="85" zoomScalePageLayoutView="0" workbookViewId="0" topLeftCell="A32">
      <selection activeCell="B184" sqref="B184"/>
    </sheetView>
  </sheetViews>
  <sheetFormatPr defaultColWidth="9.140625" defaultRowHeight="12.75"/>
  <cols>
    <col min="1" max="1" width="12.140625" style="2" bestFit="1" customWidth="1"/>
    <col min="2" max="7" width="9.140625" style="2" customWidth="1"/>
    <col min="8" max="8" width="12.00390625" style="2" customWidth="1"/>
    <col min="9" max="9" width="10.421875" style="2" customWidth="1"/>
    <col min="10" max="10" width="11.7109375" style="2" customWidth="1"/>
    <col min="11" max="11" width="10.00390625" style="2" customWidth="1"/>
    <col min="12" max="12" width="9.140625" style="2" customWidth="1"/>
    <col min="13" max="13" width="15.421875" style="2" bestFit="1" customWidth="1"/>
    <col min="14" max="16384" width="9.140625" style="2" customWidth="1"/>
  </cols>
  <sheetData>
    <row r="1" spans="1:14" ht="15.75">
      <c r="A1" s="336" t="s">
        <v>9</v>
      </c>
      <c r="B1" s="336"/>
      <c r="C1" s="336"/>
      <c r="D1" s="336"/>
      <c r="E1" s="336"/>
      <c r="F1" s="336"/>
      <c r="G1" s="336"/>
      <c r="H1" s="336"/>
      <c r="I1" s="336"/>
      <c r="J1" s="336"/>
      <c r="K1" s="336"/>
      <c r="L1" s="7"/>
      <c r="M1" s="7"/>
      <c r="N1" s="7"/>
    </row>
    <row r="2" spans="1:14" ht="15.75">
      <c r="A2" s="336" t="s">
        <v>108</v>
      </c>
      <c r="B2" s="336"/>
      <c r="C2" s="336"/>
      <c r="D2" s="336"/>
      <c r="E2" s="336"/>
      <c r="F2" s="336"/>
      <c r="G2" s="336"/>
      <c r="H2" s="336"/>
      <c r="I2" s="336"/>
      <c r="J2" s="336"/>
      <c r="K2" s="336"/>
      <c r="L2" s="7"/>
      <c r="M2" s="7"/>
      <c r="N2" s="7"/>
    </row>
    <row r="3" spans="1:14" ht="15.75" customHeight="1">
      <c r="A3" s="336" t="s">
        <v>370</v>
      </c>
      <c r="B3" s="336"/>
      <c r="C3" s="336"/>
      <c r="D3" s="336"/>
      <c r="E3" s="336"/>
      <c r="F3" s="336"/>
      <c r="G3" s="336"/>
      <c r="H3" s="336"/>
      <c r="I3" s="336"/>
      <c r="J3" s="336"/>
      <c r="K3" s="336"/>
      <c r="L3" s="336"/>
      <c r="M3" s="336"/>
      <c r="N3" s="7"/>
    </row>
    <row r="4" spans="1:14" ht="15.75">
      <c r="A4" s="44"/>
      <c r="B4" s="6"/>
      <c r="C4" s="6"/>
      <c r="D4" s="6"/>
      <c r="E4" s="6"/>
      <c r="F4" s="6"/>
      <c r="G4" s="6"/>
      <c r="H4" s="6"/>
      <c r="I4" s="6"/>
      <c r="J4" s="6"/>
      <c r="K4" s="6"/>
      <c r="L4" s="6"/>
      <c r="M4" s="6"/>
      <c r="N4" s="7"/>
    </row>
    <row r="6" spans="1:14" ht="15.75">
      <c r="A6" s="30" t="s">
        <v>137</v>
      </c>
      <c r="B6" s="8" t="s">
        <v>147</v>
      </c>
      <c r="C6" s="7"/>
      <c r="D6" s="7"/>
      <c r="E6" s="7"/>
      <c r="F6" s="7"/>
      <c r="G6" s="7"/>
      <c r="H6" s="7"/>
      <c r="I6" s="7"/>
      <c r="J6" s="7"/>
      <c r="K6" s="7"/>
      <c r="L6" s="7"/>
      <c r="M6" s="7"/>
      <c r="N6" s="7"/>
    </row>
    <row r="7" spans="1:14" ht="15.75">
      <c r="A7" s="30"/>
      <c r="B7" s="8" t="s">
        <v>181</v>
      </c>
      <c r="C7" s="7"/>
      <c r="D7" s="7"/>
      <c r="E7" s="7"/>
      <c r="F7" s="7"/>
      <c r="G7" s="7"/>
      <c r="H7" s="7"/>
      <c r="I7" s="7"/>
      <c r="J7" s="7"/>
      <c r="K7" s="7"/>
      <c r="L7" s="7"/>
      <c r="M7" s="7"/>
      <c r="N7" s="7"/>
    </row>
    <row r="9" spans="1:14" ht="15.75">
      <c r="A9" s="30" t="s">
        <v>139</v>
      </c>
      <c r="B9" s="8" t="s">
        <v>342</v>
      </c>
      <c r="C9" s="7"/>
      <c r="D9" s="7"/>
      <c r="E9" s="7"/>
      <c r="F9" s="7"/>
      <c r="G9" s="7"/>
      <c r="H9" s="7"/>
      <c r="I9" s="7"/>
      <c r="J9" s="7"/>
      <c r="K9" s="7"/>
      <c r="L9" s="7"/>
      <c r="M9" s="7"/>
      <c r="N9" s="7"/>
    </row>
    <row r="10" spans="1:14" ht="15.75">
      <c r="A10" s="30"/>
      <c r="B10" s="8"/>
      <c r="C10" s="7"/>
      <c r="D10" s="7"/>
      <c r="E10" s="7"/>
      <c r="F10" s="7"/>
      <c r="G10" s="7"/>
      <c r="H10" s="7"/>
      <c r="I10" s="7"/>
      <c r="J10" s="7"/>
      <c r="K10" s="7"/>
      <c r="L10" s="7"/>
      <c r="M10" s="7"/>
      <c r="N10" s="7"/>
    </row>
    <row r="11" spans="1:14" ht="15.75">
      <c r="A11" s="30"/>
      <c r="B11" s="333" t="s">
        <v>398</v>
      </c>
      <c r="C11" s="333"/>
      <c r="D11" s="333"/>
      <c r="E11" s="333"/>
      <c r="F11" s="333"/>
      <c r="G11" s="333"/>
      <c r="H11" s="333"/>
      <c r="I11" s="333"/>
      <c r="J11" s="333"/>
      <c r="K11" s="333"/>
      <c r="L11" s="380"/>
      <c r="M11" s="380"/>
      <c r="N11" s="7"/>
    </row>
    <row r="12" spans="1:14" ht="15.75">
      <c r="A12" s="30"/>
      <c r="B12" s="333"/>
      <c r="C12" s="333"/>
      <c r="D12" s="333"/>
      <c r="E12" s="333"/>
      <c r="F12" s="333"/>
      <c r="G12" s="333"/>
      <c r="H12" s="333"/>
      <c r="I12" s="333"/>
      <c r="J12" s="333"/>
      <c r="K12" s="333"/>
      <c r="L12" s="380"/>
      <c r="M12" s="380"/>
      <c r="N12" s="7"/>
    </row>
    <row r="13" spans="1:14" ht="15.75">
      <c r="A13" s="30"/>
      <c r="B13" s="333"/>
      <c r="C13" s="333"/>
      <c r="D13" s="333"/>
      <c r="E13" s="333"/>
      <c r="F13" s="333"/>
      <c r="G13" s="333"/>
      <c r="H13" s="333"/>
      <c r="I13" s="333"/>
      <c r="J13" s="333"/>
      <c r="K13" s="333"/>
      <c r="L13" s="380"/>
      <c r="M13" s="380"/>
      <c r="N13" s="7"/>
    </row>
    <row r="14" spans="1:14" ht="15.75">
      <c r="A14" s="30"/>
      <c r="B14" s="333"/>
      <c r="C14" s="333"/>
      <c r="D14" s="333"/>
      <c r="E14" s="333"/>
      <c r="F14" s="333"/>
      <c r="G14" s="333"/>
      <c r="H14" s="333"/>
      <c r="I14" s="333"/>
      <c r="J14" s="333"/>
      <c r="K14" s="333"/>
      <c r="L14" s="380"/>
      <c r="M14" s="380"/>
      <c r="N14" s="7"/>
    </row>
    <row r="15" spans="1:14" ht="15.75">
      <c r="A15" s="30"/>
      <c r="B15" s="9"/>
      <c r="C15" s="9"/>
      <c r="D15" s="9"/>
      <c r="E15" s="9"/>
      <c r="F15" s="9"/>
      <c r="G15" s="9"/>
      <c r="H15" s="9"/>
      <c r="I15" s="9"/>
      <c r="J15" s="9"/>
      <c r="K15" s="9"/>
      <c r="L15" s="9"/>
      <c r="M15" s="7"/>
      <c r="N15" s="45"/>
    </row>
    <row r="16" spans="1:13" ht="15.75">
      <c r="A16" s="30"/>
      <c r="B16" s="333" t="s">
        <v>138</v>
      </c>
      <c r="C16" s="333"/>
      <c r="D16" s="333"/>
      <c r="E16" s="333"/>
      <c r="F16" s="333"/>
      <c r="G16" s="333"/>
      <c r="H16" s="333"/>
      <c r="I16" s="333"/>
      <c r="J16" s="333"/>
      <c r="K16" s="333"/>
      <c r="L16" s="377"/>
      <c r="M16" s="377"/>
    </row>
    <row r="17" spans="1:26" ht="15.75">
      <c r="A17" s="30"/>
      <c r="B17" s="333"/>
      <c r="C17" s="333"/>
      <c r="D17" s="333"/>
      <c r="E17" s="333"/>
      <c r="F17" s="333"/>
      <c r="G17" s="333"/>
      <c r="H17" s="333"/>
      <c r="I17" s="333"/>
      <c r="J17" s="333"/>
      <c r="K17" s="333"/>
      <c r="L17" s="377"/>
      <c r="M17" s="377"/>
      <c r="O17" s="333"/>
      <c r="P17" s="333"/>
      <c r="Q17" s="333"/>
      <c r="R17" s="333"/>
      <c r="S17" s="333"/>
      <c r="T17" s="333"/>
      <c r="U17" s="333"/>
      <c r="V17" s="333"/>
      <c r="W17" s="333"/>
      <c r="X17" s="333"/>
      <c r="Y17" s="380"/>
      <c r="Z17" s="380"/>
    </row>
    <row r="18" spans="1:26" ht="15.75">
      <c r="A18" s="30"/>
      <c r="B18" s="9"/>
      <c r="C18" s="9"/>
      <c r="D18" s="9"/>
      <c r="E18" s="9"/>
      <c r="F18" s="9"/>
      <c r="G18" s="9"/>
      <c r="H18" s="9"/>
      <c r="I18" s="9"/>
      <c r="J18" s="9"/>
      <c r="K18" s="9"/>
      <c r="O18" s="333"/>
      <c r="P18" s="333"/>
      <c r="Q18" s="333"/>
      <c r="R18" s="333"/>
      <c r="S18" s="333"/>
      <c r="T18" s="333"/>
      <c r="U18" s="333"/>
      <c r="V18" s="333"/>
      <c r="W18" s="333"/>
      <c r="X18" s="333"/>
      <c r="Y18" s="380"/>
      <c r="Z18" s="380"/>
    </row>
    <row r="19" spans="1:26" ht="15.75">
      <c r="A19" s="30" t="s">
        <v>140</v>
      </c>
      <c r="B19" s="46" t="s">
        <v>116</v>
      </c>
      <c r="C19" s="7"/>
      <c r="D19" s="7"/>
      <c r="E19" s="7"/>
      <c r="F19" s="7"/>
      <c r="G19" s="7"/>
      <c r="H19" s="7"/>
      <c r="I19" s="7"/>
      <c r="J19" s="7"/>
      <c r="K19" s="7"/>
      <c r="O19" s="381"/>
      <c r="P19" s="381"/>
      <c r="Q19" s="381"/>
      <c r="R19" s="381"/>
      <c r="S19" s="381"/>
      <c r="T19" s="381"/>
      <c r="U19" s="381"/>
      <c r="V19" s="381"/>
      <c r="W19" s="381"/>
      <c r="X19" s="381"/>
      <c r="Y19" s="380"/>
      <c r="Z19" s="380"/>
    </row>
    <row r="20" spans="1:11" ht="15.75">
      <c r="A20" s="30"/>
      <c r="B20" s="8"/>
      <c r="C20" s="7"/>
      <c r="D20" s="7"/>
      <c r="E20" s="7"/>
      <c r="F20" s="7"/>
      <c r="G20" s="7"/>
      <c r="H20" s="7"/>
      <c r="I20" s="7"/>
      <c r="J20" s="7"/>
      <c r="K20" s="7"/>
    </row>
    <row r="21" spans="1:11" ht="15.75">
      <c r="A21" s="30"/>
      <c r="B21" s="8"/>
      <c r="C21" s="47"/>
      <c r="D21" s="47"/>
      <c r="F21" s="7"/>
      <c r="G21" s="27" t="s">
        <v>111</v>
      </c>
      <c r="H21" s="7"/>
      <c r="I21" s="48" t="s">
        <v>117</v>
      </c>
      <c r="J21" s="27"/>
      <c r="K21" s="48"/>
    </row>
    <row r="22" spans="1:11" ht="15.75">
      <c r="A22" s="30"/>
      <c r="B22" s="8"/>
      <c r="C22" s="47"/>
      <c r="D22" s="47"/>
      <c r="E22" s="47"/>
      <c r="F22" s="7"/>
      <c r="G22" s="30" t="s">
        <v>112</v>
      </c>
      <c r="H22" s="7"/>
      <c r="I22" s="27" t="s">
        <v>118</v>
      </c>
      <c r="J22" s="27"/>
      <c r="K22" s="27"/>
    </row>
    <row r="23" spans="1:11" ht="15.75">
      <c r="A23" s="30"/>
      <c r="B23" s="8"/>
      <c r="C23" s="47"/>
      <c r="D23" s="47"/>
      <c r="E23" s="47"/>
      <c r="F23" s="7"/>
      <c r="G23" s="44" t="s">
        <v>364</v>
      </c>
      <c r="H23" s="7"/>
      <c r="I23" s="44" t="s">
        <v>261</v>
      </c>
      <c r="J23" s="27"/>
      <c r="K23" s="27"/>
    </row>
    <row r="24" spans="1:11" ht="15.75">
      <c r="A24" s="30"/>
      <c r="B24" s="8"/>
      <c r="C24" s="49"/>
      <c r="D24" s="47"/>
      <c r="E24" s="47"/>
      <c r="F24" s="7"/>
      <c r="G24" s="27" t="s">
        <v>0</v>
      </c>
      <c r="H24" s="7"/>
      <c r="I24" s="27" t="s">
        <v>0</v>
      </c>
      <c r="J24" s="27"/>
      <c r="K24" s="27"/>
    </row>
    <row r="25" spans="1:11" ht="15.75">
      <c r="A25" s="30"/>
      <c r="B25" s="8"/>
      <c r="C25" s="47"/>
      <c r="D25" s="47"/>
      <c r="E25" s="47"/>
      <c r="F25" s="7"/>
      <c r="G25" s="7"/>
      <c r="H25" s="7"/>
      <c r="I25" s="27"/>
      <c r="J25" s="27"/>
      <c r="K25" s="27"/>
    </row>
    <row r="26" spans="1:13" ht="15.75">
      <c r="A26" s="30"/>
      <c r="B26" s="47" t="s">
        <v>1</v>
      </c>
      <c r="C26" s="7"/>
      <c r="D26" s="7"/>
      <c r="E26" s="47"/>
      <c r="F26" s="7"/>
      <c r="G26" s="284">
        <f>+PL!D15</f>
        <v>3851</v>
      </c>
      <c r="H26" s="7"/>
      <c r="I26" s="49">
        <v>4203</v>
      </c>
      <c r="J26" s="49"/>
      <c r="K26" s="315"/>
      <c r="L26" s="7"/>
      <c r="M26" s="7"/>
    </row>
    <row r="27" spans="1:13" ht="15.75">
      <c r="A27" s="30"/>
      <c r="B27" s="47" t="s">
        <v>6</v>
      </c>
      <c r="C27" s="7"/>
      <c r="D27" s="7"/>
      <c r="E27" s="47"/>
      <c r="F27" s="7"/>
      <c r="G27" s="284">
        <f>+PL!D28</f>
        <v>84</v>
      </c>
      <c r="H27" s="7"/>
      <c r="I27" s="49">
        <v>554</v>
      </c>
      <c r="J27" s="49"/>
      <c r="K27" s="315"/>
      <c r="L27" s="7"/>
      <c r="M27" s="7"/>
    </row>
    <row r="28" ht="15.75">
      <c r="G28" s="214"/>
    </row>
    <row r="29" spans="1:25" s="175" customFormat="1" ht="15.75" customHeight="1">
      <c r="A29" s="29"/>
      <c r="B29" s="333" t="s">
        <v>399</v>
      </c>
      <c r="C29" s="333"/>
      <c r="D29" s="333"/>
      <c r="E29" s="333"/>
      <c r="F29" s="333"/>
      <c r="G29" s="333"/>
      <c r="H29" s="333"/>
      <c r="I29" s="333"/>
      <c r="J29" s="333"/>
      <c r="K29" s="333"/>
      <c r="L29" s="333"/>
      <c r="M29" s="333"/>
      <c r="N29" s="194"/>
      <c r="O29" s="202"/>
      <c r="P29" s="202"/>
      <c r="Q29" s="202"/>
      <c r="R29" s="202"/>
      <c r="S29" s="202"/>
      <c r="T29" s="202"/>
      <c r="U29" s="202"/>
      <c r="V29" s="202"/>
      <c r="W29" s="202"/>
      <c r="X29" s="202"/>
      <c r="Y29" s="202"/>
    </row>
    <row r="30" spans="1:25" s="175" customFormat="1" ht="15.75">
      <c r="A30" s="29"/>
      <c r="B30" s="333"/>
      <c r="C30" s="333"/>
      <c r="D30" s="333"/>
      <c r="E30" s="333"/>
      <c r="F30" s="333"/>
      <c r="G30" s="333"/>
      <c r="H30" s="333"/>
      <c r="I30" s="333"/>
      <c r="J30" s="333"/>
      <c r="K30" s="333"/>
      <c r="L30" s="333"/>
      <c r="M30" s="333"/>
      <c r="N30" s="202"/>
      <c r="O30" s="202"/>
      <c r="P30" s="202"/>
      <c r="Q30" s="202"/>
      <c r="R30" s="202"/>
      <c r="S30" s="202"/>
      <c r="T30" s="202"/>
      <c r="U30" s="202"/>
      <c r="V30" s="202"/>
      <c r="W30" s="202"/>
      <c r="X30" s="202"/>
      <c r="Y30" s="202"/>
    </row>
    <row r="31" spans="1:25" s="175" customFormat="1" ht="15.75">
      <c r="A31" s="29"/>
      <c r="B31" s="333"/>
      <c r="C31" s="333"/>
      <c r="D31" s="333"/>
      <c r="E31" s="333"/>
      <c r="F31" s="333"/>
      <c r="G31" s="333"/>
      <c r="H31" s="333"/>
      <c r="I31" s="333"/>
      <c r="J31" s="333"/>
      <c r="K31" s="333"/>
      <c r="L31" s="333"/>
      <c r="M31" s="333"/>
      <c r="N31" s="202"/>
      <c r="O31" s="202"/>
      <c r="P31" s="202"/>
      <c r="Q31" s="202"/>
      <c r="R31" s="202"/>
      <c r="S31" s="202"/>
      <c r="T31" s="202"/>
      <c r="U31" s="202"/>
      <c r="V31" s="202"/>
      <c r="W31" s="202"/>
      <c r="X31" s="202"/>
      <c r="Y31" s="202"/>
    </row>
    <row r="32" spans="1:25" s="175" customFormat="1" ht="15.75">
      <c r="A32" s="29"/>
      <c r="B32" s="333"/>
      <c r="C32" s="333"/>
      <c r="D32" s="333"/>
      <c r="E32" s="333"/>
      <c r="F32" s="333"/>
      <c r="G32" s="333"/>
      <c r="H32" s="333"/>
      <c r="I32" s="333"/>
      <c r="J32" s="333"/>
      <c r="K32" s="333"/>
      <c r="L32" s="333"/>
      <c r="M32" s="333"/>
      <c r="N32" s="202"/>
      <c r="O32" s="202"/>
      <c r="P32" s="202"/>
      <c r="Q32" s="202"/>
      <c r="R32" s="202"/>
      <c r="S32" s="202"/>
      <c r="T32" s="202"/>
      <c r="U32" s="202"/>
      <c r="V32" s="202"/>
      <c r="W32" s="202"/>
      <c r="X32" s="202"/>
      <c r="Y32" s="202"/>
    </row>
    <row r="33" spans="1:13" ht="15.75">
      <c r="A33" s="30" t="s">
        <v>141</v>
      </c>
      <c r="B33" s="8" t="s">
        <v>45</v>
      </c>
      <c r="C33" s="7"/>
      <c r="D33" s="7"/>
      <c r="E33" s="7"/>
      <c r="F33" s="7"/>
      <c r="G33" s="7"/>
      <c r="H33" s="7"/>
      <c r="I33" s="7"/>
      <c r="J33" s="7"/>
      <c r="K33" s="7"/>
      <c r="L33" s="7"/>
      <c r="M33" s="7"/>
    </row>
    <row r="34" spans="1:13" ht="15.75">
      <c r="A34" s="30"/>
      <c r="B34" s="8"/>
      <c r="C34" s="7"/>
      <c r="D34" s="7"/>
      <c r="E34" s="7"/>
      <c r="F34" s="7"/>
      <c r="G34" s="7"/>
      <c r="H34" s="7"/>
      <c r="I34" s="7"/>
      <c r="J34" s="7"/>
      <c r="K34" s="7"/>
      <c r="L34" s="7"/>
      <c r="M34" s="7"/>
    </row>
    <row r="35" spans="1:13" ht="15.75">
      <c r="A35" s="30"/>
      <c r="B35" s="333" t="s">
        <v>400</v>
      </c>
      <c r="C35" s="333"/>
      <c r="D35" s="333"/>
      <c r="E35" s="333"/>
      <c r="F35" s="333"/>
      <c r="G35" s="333"/>
      <c r="H35" s="333"/>
      <c r="I35" s="333"/>
      <c r="J35" s="333"/>
      <c r="K35" s="333"/>
      <c r="L35" s="380"/>
      <c r="M35" s="380"/>
    </row>
    <row r="36" spans="1:13" ht="15.75">
      <c r="A36" s="30"/>
      <c r="B36" s="333"/>
      <c r="C36" s="333"/>
      <c r="D36" s="333"/>
      <c r="E36" s="333"/>
      <c r="F36" s="333"/>
      <c r="G36" s="333"/>
      <c r="H36" s="333"/>
      <c r="I36" s="333"/>
      <c r="J36" s="333"/>
      <c r="K36" s="333"/>
      <c r="L36" s="380"/>
      <c r="M36" s="380"/>
    </row>
    <row r="37" spans="1:13" ht="15.75">
      <c r="A37" s="30"/>
      <c r="B37" s="333"/>
      <c r="C37" s="333"/>
      <c r="D37" s="333"/>
      <c r="E37" s="333"/>
      <c r="F37" s="333"/>
      <c r="G37" s="333"/>
      <c r="H37" s="333"/>
      <c r="I37" s="333"/>
      <c r="J37" s="333"/>
      <c r="K37" s="333"/>
      <c r="L37" s="380"/>
      <c r="M37" s="380"/>
    </row>
    <row r="38" spans="1:13" ht="15.75">
      <c r="A38" s="30"/>
      <c r="B38" s="9"/>
      <c r="C38" s="9"/>
      <c r="D38" s="9"/>
      <c r="E38" s="9"/>
      <c r="F38" s="9"/>
      <c r="G38" s="9"/>
      <c r="H38" s="9"/>
      <c r="I38" s="9"/>
      <c r="J38" s="9"/>
      <c r="K38" s="9"/>
      <c r="L38" s="201"/>
      <c r="M38" s="201"/>
    </row>
    <row r="39" spans="1:11" ht="15.75">
      <c r="A39" s="30" t="s">
        <v>142</v>
      </c>
      <c r="B39" s="8" t="s">
        <v>46</v>
      </c>
      <c r="C39" s="9"/>
      <c r="D39" s="9"/>
      <c r="E39" s="9"/>
      <c r="F39" s="9"/>
      <c r="G39" s="9"/>
      <c r="H39" s="9"/>
      <c r="I39" s="9"/>
      <c r="J39" s="9"/>
      <c r="K39" s="9"/>
    </row>
    <row r="40" spans="1:11" ht="15.75">
      <c r="A40" s="30"/>
      <c r="B40" s="8"/>
      <c r="C40" s="9"/>
      <c r="D40" s="9"/>
      <c r="E40" s="9"/>
      <c r="F40" s="9"/>
      <c r="G40" s="9"/>
      <c r="H40" s="9"/>
      <c r="I40" s="9"/>
      <c r="J40" s="9"/>
      <c r="K40" s="9"/>
    </row>
    <row r="41" spans="1:13" ht="15.75">
      <c r="A41" s="30"/>
      <c r="B41" s="333" t="s">
        <v>377</v>
      </c>
      <c r="C41" s="333"/>
      <c r="D41" s="333"/>
      <c r="E41" s="333"/>
      <c r="F41" s="333"/>
      <c r="G41" s="333"/>
      <c r="H41" s="333"/>
      <c r="I41" s="333"/>
      <c r="J41" s="333"/>
      <c r="K41" s="333"/>
      <c r="L41" s="377"/>
      <c r="M41" s="377"/>
    </row>
    <row r="42" spans="1:11" ht="15" customHeight="1">
      <c r="A42" s="30"/>
      <c r="B42" s="33"/>
      <c r="C42" s="33"/>
      <c r="D42" s="33"/>
      <c r="E42" s="33"/>
      <c r="F42" s="33"/>
      <c r="G42" s="33"/>
      <c r="H42" s="33"/>
      <c r="I42" s="33"/>
      <c r="J42" s="33"/>
      <c r="K42" s="33"/>
    </row>
    <row r="43" spans="1:11" ht="15.75">
      <c r="A43" s="30" t="s">
        <v>143</v>
      </c>
      <c r="B43" s="8" t="s">
        <v>47</v>
      </c>
      <c r="C43" s="9"/>
      <c r="D43" s="9"/>
      <c r="E43" s="9"/>
      <c r="F43" s="9"/>
      <c r="G43" s="9"/>
      <c r="H43" s="9"/>
      <c r="I43" s="9"/>
      <c r="J43" s="9"/>
      <c r="K43" s="9"/>
    </row>
    <row r="44" spans="1:11" ht="15.75">
      <c r="A44" s="30"/>
      <c r="B44" s="8"/>
      <c r="C44" s="9"/>
      <c r="D44" s="9"/>
      <c r="E44" s="9"/>
      <c r="F44" s="9"/>
      <c r="G44" s="9"/>
      <c r="H44" s="9"/>
      <c r="I44" s="9"/>
      <c r="J44" s="9"/>
      <c r="K44" s="9"/>
    </row>
    <row r="45" spans="1:11" ht="15.75">
      <c r="A45" s="30"/>
      <c r="B45" s="7" t="s">
        <v>119</v>
      </c>
      <c r="C45" s="9"/>
      <c r="D45" s="9"/>
      <c r="E45" s="9"/>
      <c r="F45" s="9"/>
      <c r="G45" s="9"/>
      <c r="H45" s="9"/>
      <c r="I45" s="9"/>
      <c r="J45" s="9"/>
      <c r="K45" s="9"/>
    </row>
    <row r="46" spans="1:11" ht="15.75">
      <c r="A46" s="30"/>
      <c r="B46" s="7"/>
      <c r="C46" s="9"/>
      <c r="D46" s="9"/>
      <c r="E46" s="9"/>
      <c r="F46" s="9"/>
      <c r="G46" s="9"/>
      <c r="H46" s="9"/>
      <c r="I46" s="35" t="s">
        <v>111</v>
      </c>
      <c r="J46" s="35"/>
      <c r="K46" s="35" t="s">
        <v>170</v>
      </c>
    </row>
    <row r="47" spans="1:11" ht="15.75">
      <c r="A47" s="30"/>
      <c r="B47" s="7"/>
      <c r="C47" s="9"/>
      <c r="D47" s="9"/>
      <c r="E47" s="9"/>
      <c r="F47" s="9"/>
      <c r="G47" s="9"/>
      <c r="H47" s="9"/>
      <c r="I47" s="35" t="s">
        <v>112</v>
      </c>
      <c r="J47" s="35"/>
      <c r="K47" s="35" t="s">
        <v>171</v>
      </c>
    </row>
    <row r="48" spans="1:11" ht="15.75">
      <c r="A48" s="30"/>
      <c r="B48" s="7"/>
      <c r="C48" s="9"/>
      <c r="D48" s="9"/>
      <c r="E48" s="9"/>
      <c r="F48" s="9"/>
      <c r="G48" s="9"/>
      <c r="H48" s="9"/>
      <c r="I48" s="37" t="s">
        <v>364</v>
      </c>
      <c r="J48" s="38"/>
      <c r="K48" s="37" t="s">
        <v>364</v>
      </c>
    </row>
    <row r="49" spans="1:23" ht="15.75">
      <c r="A49" s="30"/>
      <c r="B49" s="7"/>
      <c r="C49" s="9"/>
      <c r="D49" s="9"/>
      <c r="E49" s="9"/>
      <c r="F49" s="9"/>
      <c r="G49" s="9"/>
      <c r="H49" s="27"/>
      <c r="I49" s="35" t="s">
        <v>0</v>
      </c>
      <c r="J49" s="38"/>
      <c r="K49" s="35" t="s">
        <v>0</v>
      </c>
      <c r="L49" s="7"/>
      <c r="M49" s="7"/>
      <c r="N49" s="7"/>
      <c r="O49" s="7"/>
      <c r="P49" s="7"/>
      <c r="Q49" s="7"/>
      <c r="R49" s="7"/>
      <c r="S49" s="7"/>
      <c r="T49" s="7"/>
      <c r="U49" s="7"/>
      <c r="V49" s="7"/>
      <c r="W49" s="7"/>
    </row>
    <row r="50" spans="1:23" ht="15.75">
      <c r="A50" s="30"/>
      <c r="B50" s="7" t="s">
        <v>162</v>
      </c>
      <c r="C50" s="9"/>
      <c r="D50" s="9"/>
      <c r="E50" s="9"/>
      <c r="F50" s="9"/>
      <c r="G50" s="9"/>
      <c r="H50" s="9"/>
      <c r="I50" s="27"/>
      <c r="J50" s="7"/>
      <c r="K50" s="27"/>
      <c r="L50" s="7"/>
      <c r="M50" s="7"/>
      <c r="N50" s="7"/>
      <c r="O50" s="7"/>
      <c r="P50" s="7"/>
      <c r="Q50" s="7"/>
      <c r="R50" s="7"/>
      <c r="S50" s="7"/>
      <c r="T50" s="7"/>
      <c r="U50" s="7"/>
      <c r="V50" s="7"/>
      <c r="W50" s="7"/>
    </row>
    <row r="51" spans="1:23" ht="16.5" thickBot="1">
      <c r="A51" s="30"/>
      <c r="B51" s="203" t="s">
        <v>149</v>
      </c>
      <c r="C51" s="9"/>
      <c r="D51" s="9"/>
      <c r="E51" s="9"/>
      <c r="F51" s="9"/>
      <c r="G51" s="9"/>
      <c r="H51" s="9"/>
      <c r="I51" s="238">
        <f>-PL!D30</f>
        <v>286</v>
      </c>
      <c r="J51" s="219"/>
      <c r="K51" s="238">
        <f>-PL!H30</f>
        <v>826</v>
      </c>
      <c r="L51" s="7"/>
      <c r="M51" s="52"/>
      <c r="N51" s="7"/>
      <c r="O51" s="7"/>
      <c r="P51" s="7"/>
      <c r="Q51" s="7"/>
      <c r="R51" s="7"/>
      <c r="S51" s="7"/>
      <c r="T51" s="7"/>
      <c r="U51" s="7"/>
      <c r="V51" s="7"/>
      <c r="W51" s="7"/>
    </row>
    <row r="52" spans="1:23" ht="16.5" thickTop="1">
      <c r="A52" s="30"/>
      <c r="B52" s="7"/>
      <c r="C52" s="9"/>
      <c r="D52" s="9"/>
      <c r="E52" s="9"/>
      <c r="F52" s="9"/>
      <c r="G52" s="9"/>
      <c r="H52" s="9"/>
      <c r="I52" s="51"/>
      <c r="J52" s="53"/>
      <c r="K52" s="51"/>
      <c r="L52" s="7"/>
      <c r="M52" s="7"/>
      <c r="N52" s="7"/>
      <c r="O52" s="7"/>
      <c r="P52" s="7"/>
      <c r="Q52" s="7"/>
      <c r="R52" s="7"/>
      <c r="S52" s="7"/>
      <c r="T52" s="7"/>
      <c r="U52" s="7"/>
      <c r="V52" s="7"/>
      <c r="W52" s="7"/>
    </row>
    <row r="53" spans="1:23" ht="15.75">
      <c r="A53" s="30"/>
      <c r="B53" s="333" t="s">
        <v>343</v>
      </c>
      <c r="C53" s="358"/>
      <c r="D53" s="358"/>
      <c r="E53" s="358"/>
      <c r="F53" s="358"/>
      <c r="G53" s="358"/>
      <c r="H53" s="358"/>
      <c r="I53" s="358"/>
      <c r="J53" s="358"/>
      <c r="K53" s="358"/>
      <c r="L53" s="380"/>
      <c r="M53" s="380"/>
      <c r="N53" s="33"/>
      <c r="O53" s="33"/>
      <c r="P53" s="33"/>
      <c r="Q53" s="33"/>
      <c r="R53" s="33"/>
      <c r="S53" s="33"/>
      <c r="T53" s="7"/>
      <c r="U53" s="7"/>
      <c r="V53" s="7"/>
      <c r="W53" s="7"/>
    </row>
    <row r="54" spans="1:23" ht="15.75">
      <c r="A54" s="30"/>
      <c r="B54" s="333"/>
      <c r="C54" s="358"/>
      <c r="D54" s="358"/>
      <c r="E54" s="358"/>
      <c r="F54" s="358"/>
      <c r="G54" s="358"/>
      <c r="H54" s="358"/>
      <c r="I54" s="358"/>
      <c r="J54" s="358"/>
      <c r="K54" s="358"/>
      <c r="L54" s="380"/>
      <c r="M54" s="380"/>
      <c r="N54" s="33"/>
      <c r="O54" s="33"/>
      <c r="P54" s="33"/>
      <c r="Q54" s="33"/>
      <c r="R54" s="33"/>
      <c r="S54" s="33"/>
      <c r="T54" s="7"/>
      <c r="U54" s="7"/>
      <c r="V54" s="7"/>
      <c r="W54" s="7"/>
    </row>
    <row r="55" spans="1:23" ht="20.25" customHeight="1">
      <c r="A55" s="30"/>
      <c r="B55" s="358"/>
      <c r="C55" s="358"/>
      <c r="D55" s="358"/>
      <c r="E55" s="358"/>
      <c r="F55" s="358"/>
      <c r="G55" s="358"/>
      <c r="H55" s="358"/>
      <c r="I55" s="358"/>
      <c r="J55" s="358"/>
      <c r="K55" s="358"/>
      <c r="L55" s="380"/>
      <c r="M55" s="380"/>
      <c r="N55" s="195"/>
      <c r="O55" s="195"/>
      <c r="P55" s="195"/>
      <c r="Q55" s="195"/>
      <c r="R55" s="195"/>
      <c r="S55" s="195"/>
      <c r="T55" s="195"/>
      <c r="U55" s="195"/>
      <c r="V55" s="195"/>
      <c r="W55" s="195"/>
    </row>
    <row r="56" spans="1:23" ht="15.75">
      <c r="A56" s="30"/>
      <c r="B56" s="14"/>
      <c r="C56" s="19"/>
      <c r="D56" s="19"/>
      <c r="E56" s="19"/>
      <c r="F56" s="14"/>
      <c r="G56" s="19"/>
      <c r="H56" s="14"/>
      <c r="I56" s="23"/>
      <c r="J56" s="19"/>
      <c r="K56" s="19"/>
      <c r="L56" s="7"/>
      <c r="M56" s="7"/>
      <c r="N56" s="7"/>
      <c r="O56" s="7"/>
      <c r="P56" s="7"/>
      <c r="Q56" s="7"/>
      <c r="R56" s="7"/>
      <c r="S56" s="7"/>
      <c r="T56" s="7"/>
      <c r="U56" s="7"/>
      <c r="V56" s="7"/>
      <c r="W56" s="7"/>
    </row>
    <row r="57" spans="1:23" ht="15.75">
      <c r="A57" s="30" t="s">
        <v>144</v>
      </c>
      <c r="B57" s="8" t="s">
        <v>48</v>
      </c>
      <c r="C57" s="7"/>
      <c r="D57" s="7"/>
      <c r="E57" s="7"/>
      <c r="F57" s="7"/>
      <c r="G57" s="7"/>
      <c r="H57" s="7"/>
      <c r="I57" s="7"/>
      <c r="J57" s="7"/>
      <c r="K57" s="7"/>
      <c r="L57" s="7"/>
      <c r="M57" s="7"/>
      <c r="N57" s="7"/>
      <c r="O57" s="7"/>
      <c r="P57" s="7"/>
      <c r="Q57" s="7"/>
      <c r="R57" s="7"/>
      <c r="S57" s="7"/>
      <c r="T57" s="7"/>
      <c r="U57" s="7"/>
      <c r="V57" s="7"/>
      <c r="W57" s="7"/>
    </row>
    <row r="58" spans="1:23" ht="15.75">
      <c r="A58" s="30"/>
      <c r="B58" s="8"/>
      <c r="C58" s="7"/>
      <c r="D58" s="7"/>
      <c r="E58" s="7"/>
      <c r="F58" s="7"/>
      <c r="G58" s="7"/>
      <c r="H58" s="7"/>
      <c r="I58" s="7"/>
      <c r="J58" s="7"/>
      <c r="K58" s="7"/>
      <c r="L58" s="7"/>
      <c r="M58" s="7"/>
      <c r="N58" s="7"/>
      <c r="O58" s="7"/>
      <c r="P58" s="7"/>
      <c r="Q58" s="7"/>
      <c r="R58" s="7"/>
      <c r="S58" s="7"/>
      <c r="T58" s="7"/>
      <c r="U58" s="7"/>
      <c r="V58" s="7"/>
      <c r="W58" s="7"/>
    </row>
    <row r="59" spans="1:23" ht="15.75" customHeight="1">
      <c r="A59" s="30"/>
      <c r="B59" s="333" t="s">
        <v>225</v>
      </c>
      <c r="C59" s="333"/>
      <c r="D59" s="333"/>
      <c r="E59" s="333"/>
      <c r="F59" s="333"/>
      <c r="G59" s="333"/>
      <c r="H59" s="333"/>
      <c r="I59" s="333"/>
      <c r="J59" s="333"/>
      <c r="K59" s="333"/>
      <c r="L59" s="333"/>
      <c r="M59" s="333"/>
      <c r="N59" s="7"/>
      <c r="O59" s="7"/>
      <c r="P59" s="7"/>
      <c r="Q59" s="7"/>
      <c r="R59" s="7"/>
      <c r="S59" s="7"/>
      <c r="T59" s="7"/>
      <c r="U59" s="7"/>
      <c r="V59" s="7"/>
      <c r="W59" s="7"/>
    </row>
    <row r="60" spans="1:23" ht="15.75">
      <c r="A60" s="30"/>
      <c r="B60" s="9"/>
      <c r="C60" s="19"/>
      <c r="D60" s="19"/>
      <c r="E60" s="19"/>
      <c r="F60" s="19"/>
      <c r="G60" s="19"/>
      <c r="H60" s="19"/>
      <c r="I60" s="19"/>
      <c r="J60" s="19"/>
      <c r="K60" s="19"/>
      <c r="L60" s="7"/>
      <c r="M60" s="7"/>
      <c r="N60" s="7"/>
      <c r="O60" s="7"/>
      <c r="P60" s="7"/>
      <c r="Q60" s="7"/>
      <c r="R60" s="7"/>
      <c r="S60" s="7"/>
      <c r="T60" s="7"/>
      <c r="U60" s="7"/>
      <c r="V60" s="7"/>
      <c r="W60" s="7"/>
    </row>
    <row r="61" spans="1:23" ht="15.75">
      <c r="A61" s="30" t="s">
        <v>145</v>
      </c>
      <c r="B61" s="8" t="s">
        <v>49</v>
      </c>
      <c r="C61" s="7"/>
      <c r="D61" s="7"/>
      <c r="E61" s="7"/>
      <c r="F61" s="7"/>
      <c r="G61" s="7"/>
      <c r="H61" s="7"/>
      <c r="I61" s="7"/>
      <c r="J61" s="7"/>
      <c r="K61" s="7"/>
      <c r="L61" s="7"/>
      <c r="M61" s="7"/>
      <c r="N61" s="7"/>
      <c r="O61" s="7"/>
      <c r="P61" s="7"/>
      <c r="Q61" s="7"/>
      <c r="R61" s="7"/>
      <c r="S61" s="7"/>
      <c r="T61" s="7"/>
      <c r="U61" s="7"/>
      <c r="V61" s="7"/>
      <c r="W61" s="7"/>
    </row>
    <row r="62" spans="1:23" ht="15.75">
      <c r="A62" s="30"/>
      <c r="B62" s="8"/>
      <c r="C62" s="7"/>
      <c r="D62" s="7"/>
      <c r="E62" s="7"/>
      <c r="F62" s="7"/>
      <c r="G62" s="7"/>
      <c r="H62" s="7"/>
      <c r="I62" s="7"/>
      <c r="J62" s="7"/>
      <c r="K62" s="7"/>
      <c r="L62" s="7"/>
      <c r="M62" s="7"/>
      <c r="N62" s="7"/>
      <c r="O62" s="7"/>
      <c r="P62" s="7"/>
      <c r="Q62" s="7"/>
      <c r="R62" s="7"/>
      <c r="S62" s="7"/>
      <c r="T62" s="7"/>
      <c r="U62" s="7"/>
      <c r="V62" s="7"/>
      <c r="W62" s="7"/>
    </row>
    <row r="63" spans="1:13" ht="15.75">
      <c r="A63" s="30"/>
      <c r="B63" s="360" t="s">
        <v>165</v>
      </c>
      <c r="C63" s="360"/>
      <c r="D63" s="360"/>
      <c r="E63" s="360"/>
      <c r="F63" s="360"/>
      <c r="G63" s="360"/>
      <c r="H63" s="360"/>
      <c r="I63" s="360"/>
      <c r="J63" s="360"/>
      <c r="K63" s="360"/>
      <c r="L63" s="377"/>
      <c r="M63" s="377"/>
    </row>
    <row r="64" spans="1:11" ht="15.75">
      <c r="A64" s="30"/>
      <c r="B64" s="16"/>
      <c r="C64" s="16"/>
      <c r="D64" s="16"/>
      <c r="E64" s="16"/>
      <c r="F64" s="16"/>
      <c r="G64" s="16"/>
      <c r="H64" s="16"/>
      <c r="I64" s="16"/>
      <c r="J64" s="16"/>
      <c r="K64" s="16"/>
    </row>
    <row r="65" spans="1:11" ht="15.75">
      <c r="A65" s="30" t="s">
        <v>355</v>
      </c>
      <c r="B65" s="8" t="s">
        <v>361</v>
      </c>
      <c r="C65" s="16"/>
      <c r="D65" s="16"/>
      <c r="E65" s="16"/>
      <c r="F65" s="16"/>
      <c r="G65" s="16"/>
      <c r="H65" s="16"/>
      <c r="I65" s="16"/>
      <c r="J65" s="16"/>
      <c r="K65" s="16"/>
    </row>
    <row r="66" spans="1:11" ht="15.75">
      <c r="A66" s="30"/>
      <c r="B66" s="8"/>
      <c r="C66" s="16"/>
      <c r="D66" s="16"/>
      <c r="E66" s="16"/>
      <c r="F66" s="16"/>
      <c r="G66" s="16"/>
      <c r="H66" s="16"/>
      <c r="I66" s="16"/>
      <c r="J66" s="16"/>
      <c r="K66" s="16"/>
    </row>
    <row r="67" spans="1:11" ht="15.75">
      <c r="A67" s="30"/>
      <c r="B67" s="7" t="s">
        <v>360</v>
      </c>
      <c r="C67" s="16"/>
      <c r="D67" s="16"/>
      <c r="E67" s="16"/>
      <c r="F67" s="16"/>
      <c r="G67" s="16"/>
      <c r="H67" s="16"/>
      <c r="I67" s="16"/>
      <c r="J67" s="16"/>
      <c r="K67" s="16"/>
    </row>
    <row r="68" spans="1:11" ht="15.75">
      <c r="A68" s="30"/>
      <c r="B68" s="7"/>
      <c r="C68" s="16"/>
      <c r="D68" s="16"/>
      <c r="E68" s="16"/>
      <c r="F68" s="16"/>
      <c r="G68" s="16"/>
      <c r="H68" s="16"/>
      <c r="I68" s="16"/>
      <c r="J68" s="16"/>
      <c r="K68" s="16"/>
    </row>
    <row r="69" spans="1:11" ht="15.75" customHeight="1">
      <c r="A69" s="30" t="s">
        <v>356</v>
      </c>
      <c r="B69" s="8" t="s">
        <v>50</v>
      </c>
      <c r="C69" s="7"/>
      <c r="D69" s="7"/>
      <c r="E69" s="7"/>
      <c r="F69" s="7"/>
      <c r="G69" s="7"/>
      <c r="H69" s="7"/>
      <c r="I69" s="7"/>
      <c r="J69" s="7"/>
      <c r="K69" s="7"/>
    </row>
    <row r="70" spans="1:11" ht="15.75" customHeight="1">
      <c r="A70" s="30"/>
      <c r="B70" s="8"/>
      <c r="C70" s="7"/>
      <c r="D70" s="7"/>
      <c r="E70" s="7"/>
      <c r="F70" s="7"/>
      <c r="G70" s="7"/>
      <c r="H70" s="7"/>
      <c r="I70" s="7"/>
      <c r="J70" s="7"/>
      <c r="K70" s="7"/>
    </row>
    <row r="71" spans="1:11" ht="15.75" customHeight="1">
      <c r="A71" s="30"/>
      <c r="B71" s="333" t="s">
        <v>51</v>
      </c>
      <c r="C71" s="333"/>
      <c r="D71" s="333"/>
      <c r="E71" s="333"/>
      <c r="F71" s="333"/>
      <c r="G71" s="333"/>
      <c r="H71" s="333"/>
      <c r="I71" s="333"/>
      <c r="J71" s="333"/>
      <c r="K71" s="333"/>
    </row>
    <row r="72" spans="1:10" ht="15.75" customHeight="1">
      <c r="A72" s="30"/>
      <c r="B72" s="9"/>
      <c r="C72" s="9"/>
      <c r="D72" s="9"/>
      <c r="E72" s="9"/>
      <c r="F72" s="9"/>
      <c r="G72" s="9"/>
      <c r="H72" s="9"/>
      <c r="I72" s="9"/>
      <c r="J72" s="181" t="s">
        <v>226</v>
      </c>
    </row>
    <row r="73" spans="1:10" ht="15.75" customHeight="1">
      <c r="A73" s="30"/>
      <c r="B73" s="9"/>
      <c r="C73" s="9"/>
      <c r="D73" s="9"/>
      <c r="E73" s="9"/>
      <c r="F73" s="9"/>
      <c r="G73" s="9"/>
      <c r="H73" s="9"/>
      <c r="I73" s="9"/>
      <c r="J73" s="37" t="s">
        <v>364</v>
      </c>
    </row>
    <row r="74" spans="1:10" ht="15.75" customHeight="1">
      <c r="A74" s="30"/>
      <c r="B74" s="7"/>
      <c r="C74" s="7"/>
      <c r="D74" s="7"/>
      <c r="E74" s="7"/>
      <c r="F74" s="7"/>
      <c r="G74" s="7"/>
      <c r="H74" s="7"/>
      <c r="J74" s="30" t="s">
        <v>0</v>
      </c>
    </row>
    <row r="75" spans="1:10" ht="15.75" customHeight="1">
      <c r="A75" s="30"/>
      <c r="B75" s="7"/>
      <c r="C75" s="7"/>
      <c r="D75" s="7"/>
      <c r="E75" s="7"/>
      <c r="F75" s="7"/>
      <c r="G75" s="7"/>
      <c r="H75" s="7"/>
      <c r="J75" s="30"/>
    </row>
    <row r="76" spans="1:10" ht="15.75" customHeight="1">
      <c r="A76" s="30"/>
      <c r="B76" s="7" t="s">
        <v>52</v>
      </c>
      <c r="C76" s="7"/>
      <c r="D76" s="7"/>
      <c r="E76" s="7"/>
      <c r="F76" s="7"/>
      <c r="G76" s="7"/>
      <c r="H76" s="7"/>
      <c r="J76" s="290">
        <f>+'BS'!F33+'BS'!F34</f>
        <v>157</v>
      </c>
    </row>
    <row r="77" spans="1:10" ht="15.75" customHeight="1">
      <c r="A77" s="30"/>
      <c r="B77" s="7" t="s">
        <v>53</v>
      </c>
      <c r="C77" s="7"/>
      <c r="D77" s="7"/>
      <c r="E77" s="7"/>
      <c r="F77" s="7"/>
      <c r="G77" s="7"/>
      <c r="H77" s="7"/>
      <c r="J77" s="290">
        <f>+'BS'!F53</f>
        <v>3</v>
      </c>
    </row>
    <row r="78" spans="1:13" ht="15.75" customHeight="1" thickBot="1">
      <c r="A78" s="30"/>
      <c r="B78" s="7" t="s">
        <v>42</v>
      </c>
      <c r="C78" s="7"/>
      <c r="D78" s="7"/>
      <c r="E78" s="7"/>
      <c r="F78" s="7"/>
      <c r="G78" s="7"/>
      <c r="H78" s="7"/>
      <c r="J78" s="291">
        <f>SUM(J76:J77)</f>
        <v>160</v>
      </c>
      <c r="L78" s="7"/>
      <c r="M78" s="7"/>
    </row>
    <row r="79" spans="1:13" ht="15.75" customHeight="1" thickTop="1">
      <c r="A79" s="30"/>
      <c r="B79" s="7"/>
      <c r="C79" s="7"/>
      <c r="D79" s="7"/>
      <c r="E79" s="7"/>
      <c r="F79" s="7"/>
      <c r="G79" s="7"/>
      <c r="H79" s="7"/>
      <c r="I79" s="7"/>
      <c r="J79" s="218"/>
      <c r="K79" s="7"/>
      <c r="L79" s="7"/>
      <c r="M79" s="7"/>
    </row>
    <row r="80" spans="2:13" ht="15.75" customHeight="1">
      <c r="B80" s="333" t="s">
        <v>391</v>
      </c>
      <c r="C80" s="382"/>
      <c r="D80" s="382"/>
      <c r="E80" s="382"/>
      <c r="F80" s="382"/>
      <c r="G80" s="382"/>
      <c r="H80" s="382"/>
      <c r="I80" s="382"/>
      <c r="J80" s="382"/>
      <c r="K80" s="382"/>
      <c r="L80" s="382"/>
      <c r="M80" s="382"/>
    </row>
    <row r="81" spans="2:13" ht="15.75" customHeight="1">
      <c r="B81" s="9"/>
      <c r="C81" s="38"/>
      <c r="D81" s="38"/>
      <c r="E81" s="38"/>
      <c r="F81" s="38"/>
      <c r="G81" s="38"/>
      <c r="H81" s="38"/>
      <c r="I81" s="38"/>
      <c r="J81" s="38"/>
      <c r="K81" s="38"/>
      <c r="L81" s="38"/>
      <c r="M81" s="38"/>
    </row>
    <row r="82" spans="1:12" ht="15.75" customHeight="1">
      <c r="A82" s="30"/>
      <c r="B82" s="333" t="s">
        <v>166</v>
      </c>
      <c r="C82" s="383"/>
      <c r="D82" s="383"/>
      <c r="E82" s="383"/>
      <c r="F82" s="383"/>
      <c r="G82" s="383"/>
      <c r="H82" s="383"/>
      <c r="I82" s="383"/>
      <c r="J82" s="383"/>
      <c r="K82" s="383"/>
      <c r="L82" s="383"/>
    </row>
    <row r="83" spans="1:12" ht="15.75" customHeight="1">
      <c r="A83" s="30"/>
      <c r="B83" s="9"/>
      <c r="C83" s="7"/>
      <c r="D83" s="7"/>
      <c r="E83" s="7"/>
      <c r="F83" s="7"/>
      <c r="G83" s="7"/>
      <c r="H83" s="7"/>
      <c r="I83" s="7"/>
      <c r="J83" s="7"/>
      <c r="K83" s="7"/>
      <c r="L83" s="7"/>
    </row>
    <row r="84" spans="1:12" ht="15.75" customHeight="1">
      <c r="A84" s="30"/>
      <c r="B84" s="7" t="s">
        <v>54</v>
      </c>
      <c r="C84" s="7"/>
      <c r="D84" s="7"/>
      <c r="E84" s="7"/>
      <c r="F84" s="7"/>
      <c r="G84" s="7"/>
      <c r="H84" s="7"/>
      <c r="I84" s="7"/>
      <c r="J84" s="7"/>
      <c r="K84" s="7"/>
      <c r="L84" s="7"/>
    </row>
    <row r="85" spans="1:12" ht="15.75" customHeight="1">
      <c r="A85" s="30"/>
      <c r="B85" s="7"/>
      <c r="C85" s="7"/>
      <c r="D85" s="7"/>
      <c r="E85" s="7"/>
      <c r="F85" s="7"/>
      <c r="G85" s="7"/>
      <c r="H85" s="7"/>
      <c r="I85" s="7"/>
      <c r="J85" s="7"/>
      <c r="K85" s="7"/>
      <c r="L85" s="7"/>
    </row>
    <row r="86" spans="1:13" ht="15.75">
      <c r="A86" s="30" t="s">
        <v>357</v>
      </c>
      <c r="B86" s="8" t="s">
        <v>227</v>
      </c>
      <c r="C86" s="7"/>
      <c r="D86" s="7"/>
      <c r="E86" s="7"/>
      <c r="F86" s="7"/>
      <c r="G86" s="7"/>
      <c r="H86" s="7"/>
      <c r="I86" s="7"/>
      <c r="J86" s="7"/>
      <c r="K86" s="7"/>
      <c r="L86" s="7"/>
      <c r="M86" s="7"/>
    </row>
    <row r="87" spans="1:13" ht="15.75">
      <c r="A87" s="30"/>
      <c r="B87" s="8"/>
      <c r="C87" s="7"/>
      <c r="D87" s="7"/>
      <c r="E87" s="7"/>
      <c r="F87" s="7"/>
      <c r="G87" s="7"/>
      <c r="H87" s="7"/>
      <c r="I87" s="7"/>
      <c r="J87" s="7"/>
      <c r="K87" s="7"/>
      <c r="L87" s="7"/>
      <c r="M87" s="7"/>
    </row>
    <row r="88" spans="1:13" ht="15.75">
      <c r="A88" s="30"/>
      <c r="B88" s="333" t="s">
        <v>262</v>
      </c>
      <c r="C88" s="358"/>
      <c r="D88" s="358"/>
      <c r="E88" s="358"/>
      <c r="F88" s="358"/>
      <c r="G88" s="358"/>
      <c r="H88" s="358"/>
      <c r="I88" s="358"/>
      <c r="J88" s="358"/>
      <c r="K88" s="358"/>
      <c r="L88" s="376"/>
      <c r="M88" s="376"/>
    </row>
    <row r="89" spans="1:13" ht="15.75">
      <c r="A89" s="30"/>
      <c r="B89" s="333"/>
      <c r="C89" s="358"/>
      <c r="D89" s="358"/>
      <c r="E89" s="358"/>
      <c r="F89" s="358"/>
      <c r="G89" s="358"/>
      <c r="H89" s="358"/>
      <c r="I89" s="358"/>
      <c r="J89" s="358"/>
      <c r="K89" s="358"/>
      <c r="L89" s="376"/>
      <c r="M89" s="376"/>
    </row>
    <row r="90" spans="1:13" ht="15.75">
      <c r="A90" s="30"/>
      <c r="B90" s="333"/>
      <c r="C90" s="358"/>
      <c r="D90" s="358"/>
      <c r="E90" s="358"/>
      <c r="F90" s="358"/>
      <c r="G90" s="358"/>
      <c r="H90" s="358"/>
      <c r="I90" s="358"/>
      <c r="J90" s="358"/>
      <c r="K90" s="358"/>
      <c r="L90" s="376"/>
      <c r="M90" s="376"/>
    </row>
    <row r="91" spans="1:13" ht="15.75">
      <c r="A91" s="30"/>
      <c r="B91" s="358"/>
      <c r="C91" s="358"/>
      <c r="D91" s="358"/>
      <c r="E91" s="358"/>
      <c r="F91" s="358"/>
      <c r="G91" s="358"/>
      <c r="H91" s="358"/>
      <c r="I91" s="358"/>
      <c r="J91" s="358"/>
      <c r="K91" s="358"/>
      <c r="L91" s="376"/>
      <c r="M91" s="376"/>
    </row>
    <row r="92" spans="2:13" ht="15.75" customHeight="1">
      <c r="B92" s="196" t="s">
        <v>228</v>
      </c>
      <c r="C92" s="333" t="s">
        <v>229</v>
      </c>
      <c r="D92" s="333"/>
      <c r="E92" s="333"/>
      <c r="F92" s="333"/>
      <c r="G92" s="333"/>
      <c r="H92" s="333"/>
      <c r="I92" s="333"/>
      <c r="J92" s="333"/>
      <c r="K92" s="333"/>
      <c r="L92" s="333"/>
      <c r="M92" s="333"/>
    </row>
    <row r="93" spans="1:13" ht="15.75">
      <c r="A93" s="196"/>
      <c r="B93" s="16"/>
      <c r="C93" s="333"/>
      <c r="D93" s="333"/>
      <c r="E93" s="333"/>
      <c r="F93" s="333"/>
      <c r="G93" s="333"/>
      <c r="H93" s="333"/>
      <c r="I93" s="333"/>
      <c r="J93" s="333"/>
      <c r="K93" s="333"/>
      <c r="L93" s="333"/>
      <c r="M93" s="333"/>
    </row>
    <row r="94" spans="1:13" ht="15.75">
      <c r="A94" s="196"/>
      <c r="B94" s="16"/>
      <c r="C94" s="333"/>
      <c r="D94" s="333"/>
      <c r="E94" s="333"/>
      <c r="F94" s="333"/>
      <c r="G94" s="333"/>
      <c r="H94" s="333"/>
      <c r="I94" s="333"/>
      <c r="J94" s="333"/>
      <c r="K94" s="333"/>
      <c r="L94" s="333"/>
      <c r="M94" s="333"/>
    </row>
    <row r="95" spans="1:13" ht="15.75">
      <c r="A95" s="196"/>
      <c r="B95" s="16"/>
      <c r="C95" s="333"/>
      <c r="D95" s="333"/>
      <c r="E95" s="333"/>
      <c r="F95" s="333"/>
      <c r="G95" s="333"/>
      <c r="H95" s="333"/>
      <c r="I95" s="333"/>
      <c r="J95" s="333"/>
      <c r="K95" s="333"/>
      <c r="L95" s="333"/>
      <c r="M95" s="333"/>
    </row>
    <row r="96" spans="1:13" ht="15.75">
      <c r="A96" s="196"/>
      <c r="B96" s="16"/>
      <c r="C96" s="333"/>
      <c r="D96" s="333"/>
      <c r="E96" s="333"/>
      <c r="F96" s="333"/>
      <c r="G96" s="333"/>
      <c r="H96" s="333"/>
      <c r="I96" s="333"/>
      <c r="J96" s="333"/>
      <c r="K96" s="333"/>
      <c r="L96" s="333"/>
      <c r="M96" s="333"/>
    </row>
    <row r="97" spans="1:13" ht="15.75">
      <c r="A97" s="30"/>
      <c r="B97" s="195"/>
      <c r="C97" s="195"/>
      <c r="D97" s="195"/>
      <c r="E97" s="195"/>
      <c r="F97" s="195"/>
      <c r="G97" s="195"/>
      <c r="H97" s="195"/>
      <c r="I97" s="195"/>
      <c r="J97" s="195"/>
      <c r="K97" s="195"/>
      <c r="L97" s="155"/>
      <c r="M97" s="155"/>
    </row>
    <row r="98" spans="2:13" ht="15.75" customHeight="1">
      <c r="B98" s="196" t="s">
        <v>230</v>
      </c>
      <c r="C98" s="333" t="s">
        <v>231</v>
      </c>
      <c r="D98" s="333"/>
      <c r="E98" s="333"/>
      <c r="F98" s="333"/>
      <c r="G98" s="333"/>
      <c r="H98" s="333"/>
      <c r="I98" s="333"/>
      <c r="J98" s="333"/>
      <c r="K98" s="333"/>
      <c r="L98" s="333"/>
      <c r="M98" s="333"/>
    </row>
    <row r="99" spans="1:13" ht="15.75">
      <c r="A99" s="196"/>
      <c r="B99" s="16"/>
      <c r="C99" s="333"/>
      <c r="D99" s="333"/>
      <c r="E99" s="333"/>
      <c r="F99" s="333"/>
      <c r="G99" s="333"/>
      <c r="H99" s="333"/>
      <c r="I99" s="333"/>
      <c r="J99" s="333"/>
      <c r="K99" s="333"/>
      <c r="L99" s="333"/>
      <c r="M99" s="333"/>
    </row>
    <row r="100" spans="1:13" ht="15.75">
      <c r="A100" s="196"/>
      <c r="B100" s="16"/>
      <c r="C100" s="195"/>
      <c r="D100" s="195"/>
      <c r="E100" s="195"/>
      <c r="F100" s="195"/>
      <c r="G100" s="195"/>
      <c r="H100" s="195"/>
      <c r="I100" s="195"/>
      <c r="J100" s="195"/>
      <c r="K100" s="195"/>
      <c r="L100" s="155"/>
      <c r="M100" s="155"/>
    </row>
    <row r="101" spans="2:13" ht="15.75" customHeight="1">
      <c r="B101" s="196" t="s">
        <v>232</v>
      </c>
      <c r="C101" s="378" t="s">
        <v>233</v>
      </c>
      <c r="D101" s="378"/>
      <c r="E101" s="378"/>
      <c r="F101" s="378"/>
      <c r="G101" s="378"/>
      <c r="H101" s="378"/>
      <c r="I101" s="378"/>
      <c r="J101" s="378"/>
      <c r="K101" s="378"/>
      <c r="L101" s="378"/>
      <c r="M101" s="378"/>
    </row>
    <row r="102" spans="2:13" ht="15.75" customHeight="1">
      <c r="B102" s="196"/>
      <c r="C102" s="378"/>
      <c r="D102" s="378"/>
      <c r="E102" s="378"/>
      <c r="F102" s="378"/>
      <c r="G102" s="378"/>
      <c r="H102" s="378"/>
      <c r="I102" s="378"/>
      <c r="J102" s="378"/>
      <c r="K102" s="378"/>
      <c r="L102" s="378"/>
      <c r="M102" s="378"/>
    </row>
    <row r="103" spans="1:13" ht="15.75">
      <c r="A103" s="196"/>
      <c r="B103" s="16"/>
      <c r="C103" s="378"/>
      <c r="D103" s="378"/>
      <c r="E103" s="378"/>
      <c r="F103" s="378"/>
      <c r="G103" s="378"/>
      <c r="H103" s="378"/>
      <c r="I103" s="378"/>
      <c r="J103" s="378"/>
      <c r="K103" s="378"/>
      <c r="L103" s="378"/>
      <c r="M103" s="378"/>
    </row>
    <row r="104" spans="1:13" ht="15.75">
      <c r="A104" s="196"/>
      <c r="B104" s="16"/>
      <c r="C104" s="378"/>
      <c r="D104" s="378"/>
      <c r="E104" s="378"/>
      <c r="F104" s="378"/>
      <c r="G104" s="378"/>
      <c r="H104" s="378"/>
      <c r="I104" s="378"/>
      <c r="J104" s="378"/>
      <c r="K104" s="378"/>
      <c r="L104" s="378"/>
      <c r="M104" s="378"/>
    </row>
    <row r="105" spans="1:13" ht="15.75">
      <c r="A105" s="30"/>
      <c r="B105" s="16"/>
      <c r="C105" s="195"/>
      <c r="D105" s="195"/>
      <c r="E105" s="195"/>
      <c r="F105" s="195"/>
      <c r="G105" s="195"/>
      <c r="H105" s="195"/>
      <c r="I105" s="195"/>
      <c r="J105" s="195"/>
      <c r="K105" s="195"/>
      <c r="L105" s="155"/>
      <c r="M105" s="155"/>
    </row>
    <row r="106" spans="2:13" ht="15.75" customHeight="1">
      <c r="B106" s="196" t="s">
        <v>234</v>
      </c>
      <c r="C106" s="333" t="s">
        <v>235</v>
      </c>
      <c r="D106" s="333"/>
      <c r="E106" s="333"/>
      <c r="F106" s="333"/>
      <c r="G106" s="333"/>
      <c r="H106" s="333"/>
      <c r="I106" s="333"/>
      <c r="J106" s="333"/>
      <c r="K106" s="333"/>
      <c r="L106" s="333"/>
      <c r="M106" s="333"/>
    </row>
    <row r="107" spans="1:13" ht="15.75">
      <c r="A107" s="13"/>
      <c r="B107" s="16"/>
      <c r="C107" s="333"/>
      <c r="D107" s="333"/>
      <c r="E107" s="333"/>
      <c r="F107" s="333"/>
      <c r="G107" s="333"/>
      <c r="H107" s="333"/>
      <c r="I107" s="333"/>
      <c r="J107" s="333"/>
      <c r="K107" s="333"/>
      <c r="L107" s="333"/>
      <c r="M107" s="333"/>
    </row>
    <row r="108" spans="1:13" ht="15.75">
      <c r="A108" s="13"/>
      <c r="B108" s="16"/>
      <c r="C108" s="333"/>
      <c r="D108" s="333"/>
      <c r="E108" s="333"/>
      <c r="F108" s="333"/>
      <c r="G108" s="333"/>
      <c r="H108" s="333"/>
      <c r="I108" s="333"/>
      <c r="J108" s="333"/>
      <c r="K108" s="333"/>
      <c r="L108" s="333"/>
      <c r="M108" s="333"/>
    </row>
    <row r="109" spans="1:13" ht="15.75">
      <c r="A109" s="196"/>
      <c r="B109" s="16"/>
      <c r="C109" s="333"/>
      <c r="D109" s="333"/>
      <c r="E109" s="333"/>
      <c r="F109" s="333"/>
      <c r="G109" s="333"/>
      <c r="H109" s="333"/>
      <c r="I109" s="333"/>
      <c r="J109" s="333"/>
      <c r="K109" s="333"/>
      <c r="L109" s="333"/>
      <c r="M109" s="333"/>
    </row>
    <row r="110" spans="1:13" ht="15.75">
      <c r="A110" s="30"/>
      <c r="B110" s="16"/>
      <c r="C110" s="195"/>
      <c r="D110" s="195"/>
      <c r="E110" s="195"/>
      <c r="F110" s="195"/>
      <c r="G110" s="195"/>
      <c r="H110" s="195"/>
      <c r="I110" s="195"/>
      <c r="J110" s="195"/>
      <c r="K110" s="195"/>
      <c r="L110" s="155"/>
      <c r="M110" s="155"/>
    </row>
    <row r="111" spans="1:13" ht="15.75">
      <c r="A111" s="196"/>
      <c r="B111" s="333" t="s">
        <v>236</v>
      </c>
      <c r="C111" s="358"/>
      <c r="D111" s="358"/>
      <c r="E111" s="358"/>
      <c r="F111" s="358"/>
      <c r="G111" s="358"/>
      <c r="H111" s="358"/>
      <c r="I111" s="358"/>
      <c r="J111" s="358"/>
      <c r="K111" s="358"/>
      <c r="L111" s="376"/>
      <c r="M111" s="376"/>
    </row>
    <row r="112" spans="1:13" ht="18.75" customHeight="1">
      <c r="A112" s="196"/>
      <c r="B112" s="333"/>
      <c r="C112" s="358"/>
      <c r="D112" s="358"/>
      <c r="E112" s="358"/>
      <c r="F112" s="358"/>
      <c r="G112" s="358"/>
      <c r="H112" s="358"/>
      <c r="I112" s="358"/>
      <c r="J112" s="358"/>
      <c r="K112" s="358"/>
      <c r="L112" s="376"/>
      <c r="M112" s="376"/>
    </row>
    <row r="113" spans="1:13" ht="18.75" customHeight="1">
      <c r="A113" s="196"/>
      <c r="B113" s="9"/>
      <c r="C113" s="19"/>
      <c r="D113" s="19"/>
      <c r="E113" s="19"/>
      <c r="F113" s="19"/>
      <c r="G113" s="19"/>
      <c r="H113" s="19"/>
      <c r="I113" s="19"/>
      <c r="J113" s="19"/>
      <c r="K113" s="19"/>
      <c r="L113" s="155"/>
      <c r="M113" s="155"/>
    </row>
    <row r="114" spans="1:13" ht="15.75">
      <c r="A114" s="30"/>
      <c r="B114" s="333" t="s">
        <v>237</v>
      </c>
      <c r="C114" s="333"/>
      <c r="D114" s="333"/>
      <c r="E114" s="333"/>
      <c r="F114" s="333"/>
      <c r="G114" s="333"/>
      <c r="H114" s="333"/>
      <c r="I114" s="333"/>
      <c r="J114" s="333"/>
      <c r="K114" s="333"/>
      <c r="L114" s="333"/>
      <c r="M114" s="333"/>
    </row>
    <row r="115" spans="1:13" ht="15.75">
      <c r="A115" s="30"/>
      <c r="B115" s="333"/>
      <c r="C115" s="333"/>
      <c r="D115" s="333"/>
      <c r="E115" s="333"/>
      <c r="F115" s="333"/>
      <c r="G115" s="333"/>
      <c r="H115" s="333"/>
      <c r="I115" s="333"/>
      <c r="J115" s="333"/>
      <c r="K115" s="333"/>
      <c r="L115" s="333"/>
      <c r="M115" s="333"/>
    </row>
    <row r="116" ht="15.75">
      <c r="A116" s="30"/>
    </row>
    <row r="117" spans="1:13" ht="15.75">
      <c r="A117" s="30"/>
      <c r="B117" s="333" t="s">
        <v>378</v>
      </c>
      <c r="C117" s="358"/>
      <c r="D117" s="358"/>
      <c r="E117" s="358"/>
      <c r="F117" s="358"/>
      <c r="G117" s="358"/>
      <c r="H117" s="358"/>
      <c r="I117" s="358"/>
      <c r="J117" s="358"/>
      <c r="K117" s="358"/>
      <c r="L117" s="376"/>
      <c r="M117" s="376"/>
    </row>
    <row r="118" spans="1:13" ht="15.75">
      <c r="A118" s="30"/>
      <c r="B118" s="333"/>
      <c r="C118" s="358"/>
      <c r="D118" s="358"/>
      <c r="E118" s="358"/>
      <c r="F118" s="358"/>
      <c r="G118" s="358"/>
      <c r="H118" s="358"/>
      <c r="I118" s="358"/>
      <c r="J118" s="358"/>
      <c r="K118" s="358"/>
      <c r="L118" s="376"/>
      <c r="M118" s="376"/>
    </row>
    <row r="119" ht="15.75">
      <c r="A119" s="30"/>
    </row>
    <row r="120" spans="1:12" ht="15.75">
      <c r="A120" s="30"/>
      <c r="H120" s="103" t="s">
        <v>267</v>
      </c>
      <c r="I120" s="103"/>
      <c r="J120" s="103" t="s">
        <v>263</v>
      </c>
      <c r="K120" s="103"/>
      <c r="L120" s="103" t="s">
        <v>264</v>
      </c>
    </row>
    <row r="121" spans="1:12" ht="15.75">
      <c r="A121" s="30"/>
      <c r="H121" s="37" t="s">
        <v>268</v>
      </c>
      <c r="I121" s="103"/>
      <c r="J121" s="37" t="s">
        <v>266</v>
      </c>
      <c r="K121" s="103"/>
      <c r="L121" s="37" t="s">
        <v>265</v>
      </c>
    </row>
    <row r="122" spans="1:12" ht="15.75">
      <c r="A122" s="30"/>
      <c r="H122" s="183" t="s">
        <v>73</v>
      </c>
      <c r="I122" s="11"/>
      <c r="J122" s="183" t="s">
        <v>73</v>
      </c>
      <c r="K122" s="11"/>
      <c r="L122" s="183" t="s">
        <v>73</v>
      </c>
    </row>
    <row r="123" spans="1:10" ht="15.75">
      <c r="A123" s="30"/>
      <c r="H123" s="214"/>
      <c r="I123" s="214"/>
      <c r="J123" s="214"/>
    </row>
    <row r="124" spans="1:12" ht="16.5" thickBot="1">
      <c r="A124" s="30"/>
      <c r="B124" s="2" t="s">
        <v>269</v>
      </c>
      <c r="H124" s="274">
        <f>'Acc note'!J167</f>
        <v>16557</v>
      </c>
      <c r="I124" s="214"/>
      <c r="J124" s="289">
        <f>-'CF'!I64</f>
        <v>123</v>
      </c>
      <c r="L124" s="204" t="s">
        <v>230</v>
      </c>
    </row>
    <row r="125" ht="16.5" thickTop="1">
      <c r="A125" s="30"/>
    </row>
    <row r="126" spans="1:13" ht="15.75">
      <c r="A126" s="30"/>
      <c r="B126" s="333" t="s">
        <v>270</v>
      </c>
      <c r="C126" s="358"/>
      <c r="D126" s="358"/>
      <c r="E126" s="358"/>
      <c r="F126" s="358"/>
      <c r="G126" s="358"/>
      <c r="H126" s="358"/>
      <c r="I126" s="358"/>
      <c r="J126" s="358"/>
      <c r="K126" s="358"/>
      <c r="L126" s="376"/>
      <c r="M126" s="376"/>
    </row>
    <row r="127" spans="1:13" ht="15.75">
      <c r="A127" s="30"/>
      <c r="B127" s="333"/>
      <c r="C127" s="358"/>
      <c r="D127" s="358"/>
      <c r="E127" s="358"/>
      <c r="F127" s="358"/>
      <c r="G127" s="358"/>
      <c r="H127" s="358"/>
      <c r="I127" s="358"/>
      <c r="J127" s="358"/>
      <c r="K127" s="358"/>
      <c r="L127" s="376"/>
      <c r="M127" s="376"/>
    </row>
    <row r="128" ht="15.75">
      <c r="A128" s="30"/>
    </row>
    <row r="129" spans="1:13" ht="15.75">
      <c r="A129" s="30" t="s">
        <v>358</v>
      </c>
      <c r="B129" s="8" t="s">
        <v>55</v>
      </c>
      <c r="C129" s="7"/>
      <c r="D129" s="7"/>
      <c r="E129" s="7"/>
      <c r="F129" s="7"/>
      <c r="G129" s="7"/>
      <c r="H129" s="7"/>
      <c r="I129" s="7"/>
      <c r="J129" s="7"/>
      <c r="K129" s="7"/>
      <c r="L129" s="7"/>
      <c r="M129" s="7"/>
    </row>
    <row r="130" spans="1:26" ht="15.75">
      <c r="A130" s="30"/>
      <c r="B130" s="8"/>
      <c r="C130" s="7"/>
      <c r="D130" s="7"/>
      <c r="E130" s="7"/>
      <c r="F130" s="7"/>
      <c r="G130" s="7"/>
      <c r="H130" s="7"/>
      <c r="I130" s="7"/>
      <c r="J130" s="7"/>
      <c r="K130" s="7"/>
      <c r="L130" s="7"/>
      <c r="M130" s="7"/>
      <c r="O130" s="333"/>
      <c r="P130" s="333"/>
      <c r="Q130" s="333"/>
      <c r="R130" s="333"/>
      <c r="S130" s="333"/>
      <c r="T130" s="333"/>
      <c r="U130" s="333"/>
      <c r="V130" s="333"/>
      <c r="W130" s="333"/>
      <c r="X130" s="333"/>
      <c r="Y130" s="377"/>
      <c r="Z130" s="377"/>
    </row>
    <row r="131" spans="1:26" ht="15.75">
      <c r="A131" s="30"/>
      <c r="B131" s="7" t="s">
        <v>173</v>
      </c>
      <c r="C131" s="7"/>
      <c r="D131" s="7"/>
      <c r="E131" s="7"/>
      <c r="F131" s="7"/>
      <c r="G131" s="7"/>
      <c r="H131" s="7"/>
      <c r="I131" s="7"/>
      <c r="J131" s="7"/>
      <c r="K131" s="7"/>
      <c r="O131" s="333"/>
      <c r="P131" s="333"/>
      <c r="Q131" s="333"/>
      <c r="R131" s="333"/>
      <c r="S131" s="333"/>
      <c r="T131" s="333"/>
      <c r="U131" s="333"/>
      <c r="V131" s="333"/>
      <c r="W131" s="333"/>
      <c r="X131" s="333"/>
      <c r="Y131" s="377"/>
      <c r="Z131" s="377"/>
    </row>
    <row r="132" spans="1:11" ht="15.75">
      <c r="A132" s="30"/>
      <c r="B132" s="7"/>
      <c r="C132" s="7"/>
      <c r="D132" s="7"/>
      <c r="E132" s="7"/>
      <c r="F132" s="7"/>
      <c r="G132" s="7"/>
      <c r="H132" s="7"/>
      <c r="I132" s="7"/>
      <c r="J132" s="7"/>
      <c r="K132" s="7"/>
    </row>
    <row r="133" spans="1:11" ht="15.75">
      <c r="A133" s="30" t="s">
        <v>359</v>
      </c>
      <c r="B133" s="8" t="s">
        <v>56</v>
      </c>
      <c r="C133" s="9"/>
      <c r="D133" s="9"/>
      <c r="E133" s="9"/>
      <c r="F133" s="9"/>
      <c r="G133" s="9"/>
      <c r="H133" s="9"/>
      <c r="I133" s="9"/>
      <c r="J133" s="9"/>
      <c r="K133" s="9"/>
    </row>
    <row r="134" spans="1:11" ht="15.75">
      <c r="A134" s="30"/>
      <c r="B134" s="9"/>
      <c r="C134" s="7"/>
      <c r="D134" s="9"/>
      <c r="E134" s="9"/>
      <c r="F134" s="9"/>
      <c r="G134" s="9"/>
      <c r="H134" s="9"/>
      <c r="I134" s="9"/>
      <c r="J134" s="9"/>
      <c r="K134" s="9"/>
    </row>
    <row r="135" spans="1:11" ht="15.75">
      <c r="A135" s="30"/>
      <c r="B135" s="54" t="s">
        <v>57</v>
      </c>
      <c r="C135" s="7" t="s">
        <v>77</v>
      </c>
      <c r="D135" s="7"/>
      <c r="E135" s="7"/>
      <c r="F135" s="7"/>
      <c r="G135" s="7"/>
      <c r="H135" s="7"/>
      <c r="I135" s="7"/>
      <c r="J135" s="7"/>
      <c r="K135" s="7"/>
    </row>
    <row r="136" spans="1:11" ht="15.75">
      <c r="A136" s="30"/>
      <c r="B136" s="9"/>
      <c r="C136" s="9"/>
      <c r="D136" s="9"/>
      <c r="E136" s="9"/>
      <c r="F136" s="9"/>
      <c r="G136" s="9"/>
      <c r="H136" s="9"/>
      <c r="I136" s="27" t="s">
        <v>111</v>
      </c>
      <c r="J136" s="27"/>
      <c r="K136" s="27" t="s">
        <v>170</v>
      </c>
    </row>
    <row r="137" spans="1:11" ht="15.75">
      <c r="A137" s="30"/>
      <c r="B137" s="9"/>
      <c r="C137" s="9"/>
      <c r="D137" s="9"/>
      <c r="E137" s="9"/>
      <c r="F137" s="9"/>
      <c r="G137" s="9"/>
      <c r="H137" s="9"/>
      <c r="I137" s="27" t="s">
        <v>112</v>
      </c>
      <c r="J137" s="27"/>
      <c r="K137" s="27" t="s">
        <v>344</v>
      </c>
    </row>
    <row r="138" spans="1:11" ht="15.75">
      <c r="A138" s="30"/>
      <c r="B138" s="9"/>
      <c r="C138" s="9"/>
      <c r="D138" s="9"/>
      <c r="E138" s="9"/>
      <c r="F138" s="9"/>
      <c r="G138" s="9"/>
      <c r="H138" s="9"/>
      <c r="I138" s="37" t="s">
        <v>364</v>
      </c>
      <c r="J138" s="7"/>
      <c r="K138" s="37" t="s">
        <v>364</v>
      </c>
    </row>
    <row r="139" spans="1:11" ht="15.75">
      <c r="A139" s="30"/>
      <c r="B139" s="9"/>
      <c r="C139" s="9"/>
      <c r="D139" s="9"/>
      <c r="E139" s="9"/>
      <c r="F139" s="9"/>
      <c r="G139" s="9"/>
      <c r="H139" s="9"/>
      <c r="I139" s="27"/>
      <c r="J139" s="7"/>
      <c r="K139" s="27"/>
    </row>
    <row r="140" spans="1:11" ht="15.75" customHeight="1">
      <c r="A140" s="30"/>
      <c r="B140" s="9"/>
      <c r="D140" s="16"/>
      <c r="E140" s="16"/>
      <c r="F140" s="16"/>
      <c r="G140" s="16"/>
      <c r="H140" s="9"/>
      <c r="I140" s="7"/>
      <c r="J140" s="7"/>
      <c r="K140" s="7"/>
    </row>
    <row r="141" spans="1:11" ht="15.75">
      <c r="A141" s="30"/>
      <c r="B141" s="9"/>
      <c r="C141" s="378" t="s">
        <v>408</v>
      </c>
      <c r="D141" s="378"/>
      <c r="E141" s="378"/>
      <c r="F141" s="378"/>
      <c r="G141" s="378"/>
      <c r="H141" s="378"/>
      <c r="I141" s="276">
        <f>PL!D37</f>
        <v>-186</v>
      </c>
      <c r="J141" s="216"/>
      <c r="K141" s="276">
        <f>PL!H37</f>
        <v>1057</v>
      </c>
    </row>
    <row r="142" spans="1:11" ht="15.75">
      <c r="A142" s="30"/>
      <c r="B142" s="9"/>
      <c r="C142" s="378"/>
      <c r="D142" s="378"/>
      <c r="E142" s="378"/>
      <c r="F142" s="378"/>
      <c r="G142" s="378"/>
      <c r="H142" s="378"/>
      <c r="I142" s="276"/>
      <c r="J142" s="216"/>
      <c r="K142" s="276"/>
    </row>
    <row r="143" spans="1:11" ht="15.75">
      <c r="A143" s="30"/>
      <c r="B143" s="9"/>
      <c r="C143" s="9"/>
      <c r="D143" s="9"/>
      <c r="E143" s="9"/>
      <c r="F143" s="9"/>
      <c r="G143" s="9"/>
      <c r="H143" s="9"/>
      <c r="I143" s="216"/>
      <c r="J143" s="216"/>
      <c r="K143" s="216"/>
    </row>
    <row r="144" spans="1:11" ht="15.75">
      <c r="A144" s="30"/>
      <c r="B144" s="9"/>
      <c r="C144" s="7" t="s">
        <v>83</v>
      </c>
      <c r="D144" s="9"/>
      <c r="E144" s="9"/>
      <c r="F144" s="9"/>
      <c r="G144" s="9"/>
      <c r="H144" s="9"/>
      <c r="I144" s="276">
        <v>252000</v>
      </c>
      <c r="J144" s="276"/>
      <c r="K144" s="276">
        <v>252000</v>
      </c>
    </row>
    <row r="145" spans="1:11" ht="15.75">
      <c r="A145" s="30"/>
      <c r="B145" s="9"/>
      <c r="C145" s="7"/>
      <c r="D145" s="9"/>
      <c r="E145" s="9"/>
      <c r="F145" s="9"/>
      <c r="G145" s="9"/>
      <c r="H145" s="9"/>
      <c r="I145" s="276"/>
      <c r="J145" s="276"/>
      <c r="K145" s="276"/>
    </row>
    <row r="146" spans="1:16" ht="15.75">
      <c r="A146" s="30"/>
      <c r="B146" s="9"/>
      <c r="C146" s="7" t="s">
        <v>58</v>
      </c>
      <c r="D146" s="9"/>
      <c r="E146" s="9"/>
      <c r="F146" s="9"/>
      <c r="G146" s="9"/>
      <c r="H146" s="9"/>
      <c r="I146" s="276">
        <v>252000</v>
      </c>
      <c r="J146" s="276"/>
      <c r="K146" s="276">
        <v>252000</v>
      </c>
      <c r="P146" s="205"/>
    </row>
    <row r="147" spans="1:11" ht="15.75">
      <c r="A147" s="30"/>
      <c r="B147" s="9"/>
      <c r="C147" s="9"/>
      <c r="D147" s="9"/>
      <c r="E147" s="9"/>
      <c r="F147" s="9"/>
      <c r="G147" s="9"/>
      <c r="H147" s="9"/>
      <c r="I147" s="216"/>
      <c r="J147" s="216"/>
      <c r="K147" s="216"/>
    </row>
    <row r="148" spans="1:16" ht="16.5" thickBot="1">
      <c r="A148" s="30"/>
      <c r="B148" s="9"/>
      <c r="C148" s="7" t="s">
        <v>409</v>
      </c>
      <c r="D148" s="9"/>
      <c r="E148" s="9"/>
      <c r="F148" s="9"/>
      <c r="G148" s="9"/>
      <c r="H148" s="9"/>
      <c r="I148" s="283">
        <f>+I141/252000*100</f>
        <v>-0.07380952380952381</v>
      </c>
      <c r="J148" s="217"/>
      <c r="K148" s="283">
        <f>+K141/252000*100</f>
        <v>0.4194444444444444</v>
      </c>
      <c r="P148" s="205"/>
    </row>
    <row r="149" spans="1:11" ht="15.75">
      <c r="A149" s="30"/>
      <c r="B149" s="9"/>
      <c r="C149" s="7"/>
      <c r="D149" s="9"/>
      <c r="E149" s="9"/>
      <c r="F149" s="9"/>
      <c r="G149" s="9"/>
      <c r="H149" s="9"/>
      <c r="I149" s="55"/>
      <c r="J149" s="56"/>
      <c r="K149" s="55"/>
    </row>
    <row r="150" spans="1:11" ht="15.75">
      <c r="A150" s="30"/>
      <c r="B150" s="54" t="s">
        <v>59</v>
      </c>
      <c r="C150" s="7" t="s">
        <v>78</v>
      </c>
      <c r="D150" s="9"/>
      <c r="E150" s="9"/>
      <c r="F150" s="9"/>
      <c r="G150" s="9"/>
      <c r="H150" s="9"/>
      <c r="I150" s="9"/>
      <c r="J150" s="9"/>
      <c r="K150" s="9"/>
    </row>
    <row r="151" spans="1:11" ht="15.75">
      <c r="A151" s="30"/>
      <c r="B151" s="54"/>
      <c r="C151" s="8"/>
      <c r="D151" s="9"/>
      <c r="E151" s="9"/>
      <c r="F151" s="9"/>
      <c r="G151" s="9"/>
      <c r="H151" s="9"/>
      <c r="I151" s="9"/>
      <c r="J151" s="9"/>
      <c r="K151" s="9"/>
    </row>
    <row r="152" spans="1:13" ht="15.75">
      <c r="A152" s="30"/>
      <c r="B152" s="54"/>
      <c r="C152" s="333" t="s">
        <v>82</v>
      </c>
      <c r="D152" s="333"/>
      <c r="E152" s="333"/>
      <c r="F152" s="333"/>
      <c r="G152" s="333"/>
      <c r="H152" s="333"/>
      <c r="I152" s="333"/>
      <c r="J152" s="333"/>
      <c r="K152" s="333"/>
      <c r="L152" s="379"/>
      <c r="M152" s="379"/>
    </row>
    <row r="153" spans="1:13" ht="15.75">
      <c r="A153" s="30"/>
      <c r="B153" s="8"/>
      <c r="C153" s="9"/>
      <c r="D153" s="9"/>
      <c r="E153" s="9"/>
      <c r="F153" s="9"/>
      <c r="G153" s="9"/>
      <c r="H153" s="9"/>
      <c r="I153" s="9"/>
      <c r="J153" s="9"/>
      <c r="K153" s="9"/>
      <c r="L153" s="175"/>
      <c r="M153" s="175"/>
    </row>
    <row r="154" spans="1:11" ht="15.75">
      <c r="A154" s="30" t="s">
        <v>362</v>
      </c>
      <c r="B154" s="8" t="s">
        <v>172</v>
      </c>
      <c r="C154" s="7"/>
      <c r="D154" s="7"/>
      <c r="E154" s="7"/>
      <c r="F154" s="7"/>
      <c r="G154" s="7"/>
      <c r="H154" s="7"/>
      <c r="I154" s="7"/>
      <c r="J154" s="7"/>
      <c r="K154" s="7"/>
    </row>
    <row r="155" spans="1:11" ht="15.75">
      <c r="A155" s="30"/>
      <c r="B155" s="7"/>
      <c r="C155" s="7"/>
      <c r="D155" s="7"/>
      <c r="E155" s="7"/>
      <c r="F155" s="7"/>
      <c r="G155" s="7"/>
      <c r="H155" s="7"/>
      <c r="I155" s="7"/>
      <c r="J155" s="7"/>
      <c r="K155" s="7"/>
    </row>
    <row r="156" spans="2:26" ht="15.75" customHeight="1">
      <c r="B156" s="379" t="s">
        <v>401</v>
      </c>
      <c r="C156" s="379"/>
      <c r="D156" s="379"/>
      <c r="E156" s="379"/>
      <c r="F156" s="379"/>
      <c r="G156" s="379"/>
      <c r="H156" s="379"/>
      <c r="I156" s="379"/>
      <c r="J156" s="379"/>
      <c r="K156" s="379"/>
      <c r="L156" s="379"/>
      <c r="M156" s="379"/>
      <c r="O156" s="38"/>
      <c r="P156" s="38"/>
      <c r="Q156" s="38"/>
      <c r="R156" s="38"/>
      <c r="S156" s="38"/>
      <c r="T156" s="38"/>
      <c r="U156" s="38"/>
      <c r="V156" s="38"/>
      <c r="W156" s="38"/>
      <c r="X156" s="38"/>
      <c r="Y156" s="38"/>
      <c r="Z156" s="38"/>
    </row>
    <row r="157" spans="2:26" ht="15.75">
      <c r="B157" s="379"/>
      <c r="C157" s="379"/>
      <c r="D157" s="379"/>
      <c r="E157" s="379"/>
      <c r="F157" s="379"/>
      <c r="G157" s="379"/>
      <c r="H157" s="379"/>
      <c r="I157" s="379"/>
      <c r="J157" s="379"/>
      <c r="K157" s="379"/>
      <c r="L157" s="379"/>
      <c r="M157" s="379"/>
      <c r="O157" s="38"/>
      <c r="P157" s="38"/>
      <c r="Q157" s="38"/>
      <c r="R157" s="38"/>
      <c r="S157" s="38"/>
      <c r="T157" s="38"/>
      <c r="U157" s="38"/>
      <c r="V157" s="38"/>
      <c r="W157" s="38"/>
      <c r="X157" s="38"/>
      <c r="Y157" s="38"/>
      <c r="Z157" s="38"/>
    </row>
    <row r="158" spans="2:26" ht="15.75">
      <c r="B158" s="379"/>
      <c r="C158" s="379"/>
      <c r="D158" s="379"/>
      <c r="E158" s="379"/>
      <c r="F158" s="379"/>
      <c r="G158" s="379"/>
      <c r="H158" s="379"/>
      <c r="I158" s="379"/>
      <c r="J158" s="379"/>
      <c r="K158" s="379"/>
      <c r="L158" s="379"/>
      <c r="M158" s="379"/>
      <c r="O158" s="38"/>
      <c r="P158" s="38"/>
      <c r="Q158" s="38"/>
      <c r="R158" s="38"/>
      <c r="S158" s="38"/>
      <c r="T158" s="38"/>
      <c r="U158" s="38"/>
      <c r="V158" s="38"/>
      <c r="W158" s="38"/>
      <c r="X158" s="38"/>
      <c r="Y158" s="38"/>
      <c r="Z158" s="38"/>
    </row>
    <row r="159" spans="2:26" ht="15.75">
      <c r="B159" s="210"/>
      <c r="C159" s="210"/>
      <c r="D159" s="210"/>
      <c r="E159" s="210"/>
      <c r="F159" s="210"/>
      <c r="G159" s="210"/>
      <c r="H159" s="210"/>
      <c r="I159" s="210"/>
      <c r="J159" s="210"/>
      <c r="K159" s="210"/>
      <c r="L159" s="210"/>
      <c r="M159" s="210"/>
      <c r="O159" s="38"/>
      <c r="P159" s="38"/>
      <c r="Q159" s="38"/>
      <c r="R159" s="38"/>
      <c r="S159" s="38"/>
      <c r="T159" s="38"/>
      <c r="U159" s="38"/>
      <c r="V159" s="38"/>
      <c r="W159" s="38"/>
      <c r="X159" s="38"/>
      <c r="Y159" s="38"/>
      <c r="Z159" s="38"/>
    </row>
    <row r="160" spans="1:26" ht="15.75">
      <c r="A160" s="30" t="s">
        <v>410</v>
      </c>
      <c r="B160" s="8" t="s">
        <v>411</v>
      </c>
      <c r="C160" s="200"/>
      <c r="D160" s="200"/>
      <c r="E160" s="200"/>
      <c r="F160" s="200"/>
      <c r="G160" s="200"/>
      <c r="H160" s="200"/>
      <c r="I160" s="200"/>
      <c r="J160" s="200"/>
      <c r="K160" s="200"/>
      <c r="L160" s="200"/>
      <c r="M160" s="200"/>
      <c r="O160" s="38"/>
      <c r="P160" s="38"/>
      <c r="Q160" s="38"/>
      <c r="R160" s="38"/>
      <c r="S160" s="38"/>
      <c r="T160" s="38"/>
      <c r="U160" s="38"/>
      <c r="V160" s="38"/>
      <c r="W160" s="38"/>
      <c r="X160" s="38"/>
      <c r="Y160" s="38"/>
      <c r="Z160" s="38"/>
    </row>
    <row r="161" spans="1:26" ht="15.75">
      <c r="A161" s="30"/>
      <c r="B161" s="8"/>
      <c r="C161" s="200"/>
      <c r="D161" s="200"/>
      <c r="E161" s="200"/>
      <c r="F161" s="200"/>
      <c r="G161" s="200"/>
      <c r="H161" s="200"/>
      <c r="I161" s="200"/>
      <c r="J161" s="200"/>
      <c r="K161" s="200"/>
      <c r="L161" s="200"/>
      <c r="M161" s="200"/>
      <c r="O161" s="38"/>
      <c r="P161" s="38"/>
      <c r="Q161" s="38"/>
      <c r="R161" s="38"/>
      <c r="S161" s="38"/>
      <c r="T161" s="38"/>
      <c r="U161" s="38"/>
      <c r="V161" s="38"/>
      <c r="W161" s="38"/>
      <c r="X161" s="38"/>
      <c r="Y161" s="38"/>
      <c r="Z161" s="38"/>
    </row>
    <row r="162" spans="2:26" ht="15.75" customHeight="1">
      <c r="B162" s="374" t="s">
        <v>417</v>
      </c>
      <c r="C162" s="374"/>
      <c r="D162" s="374"/>
      <c r="E162" s="374"/>
      <c r="F162" s="374"/>
      <c r="G162" s="374"/>
      <c r="H162" s="374"/>
      <c r="I162" s="374"/>
      <c r="J162" s="374"/>
      <c r="K162" s="374"/>
      <c r="L162" s="374"/>
      <c r="M162" s="374"/>
      <c r="O162" s="38"/>
      <c r="P162" s="38"/>
      <c r="Q162" s="38"/>
      <c r="R162" s="38"/>
      <c r="S162" s="38"/>
      <c r="T162" s="38"/>
      <c r="U162" s="38"/>
      <c r="V162" s="38"/>
      <c r="W162" s="38"/>
      <c r="X162" s="38"/>
      <c r="Y162" s="38"/>
      <c r="Z162" s="38"/>
    </row>
    <row r="163" spans="2:26" ht="15.75">
      <c r="B163" s="374"/>
      <c r="C163" s="374"/>
      <c r="D163" s="374"/>
      <c r="E163" s="374"/>
      <c r="F163" s="374"/>
      <c r="G163" s="374"/>
      <c r="H163" s="374"/>
      <c r="I163" s="374"/>
      <c r="J163" s="374"/>
      <c r="K163" s="374"/>
      <c r="L163" s="374"/>
      <c r="M163" s="374"/>
      <c r="O163" s="38"/>
      <c r="P163" s="38"/>
      <c r="Q163" s="38"/>
      <c r="R163" s="38"/>
      <c r="S163" s="38"/>
      <c r="T163" s="38"/>
      <c r="U163" s="38"/>
      <c r="V163" s="38"/>
      <c r="W163" s="38"/>
      <c r="X163" s="38"/>
      <c r="Y163" s="38"/>
      <c r="Z163" s="38"/>
    </row>
    <row r="164" spans="2:26" ht="15.75">
      <c r="B164" s="374"/>
      <c r="C164" s="374"/>
      <c r="D164" s="374"/>
      <c r="E164" s="374"/>
      <c r="F164" s="374"/>
      <c r="G164" s="374"/>
      <c r="H164" s="374"/>
      <c r="I164" s="374"/>
      <c r="J164" s="374"/>
      <c r="K164" s="374"/>
      <c r="L164" s="374"/>
      <c r="M164" s="374"/>
      <c r="O164" s="38"/>
      <c r="P164" s="38"/>
      <c r="Q164" s="38"/>
      <c r="R164" s="38"/>
      <c r="S164" s="38"/>
      <c r="T164" s="38"/>
      <c r="U164" s="38"/>
      <c r="V164" s="38"/>
      <c r="W164" s="38"/>
      <c r="X164" s="38"/>
      <c r="Y164" s="38"/>
      <c r="Z164" s="38"/>
    </row>
    <row r="165" spans="2:26" ht="15.75">
      <c r="B165" s="374"/>
      <c r="C165" s="374"/>
      <c r="D165" s="374"/>
      <c r="E165" s="374"/>
      <c r="F165" s="374"/>
      <c r="G165" s="374"/>
      <c r="H165" s="374"/>
      <c r="I165" s="374"/>
      <c r="J165" s="374"/>
      <c r="K165" s="374"/>
      <c r="L165" s="374"/>
      <c r="M165" s="374"/>
      <c r="O165" s="38"/>
      <c r="P165" s="38"/>
      <c r="Q165" s="38"/>
      <c r="R165" s="38"/>
      <c r="S165" s="38"/>
      <c r="T165" s="38"/>
      <c r="U165" s="38"/>
      <c r="V165" s="38"/>
      <c r="W165" s="38"/>
      <c r="X165" s="38"/>
      <c r="Y165" s="38"/>
      <c r="Z165" s="38"/>
    </row>
    <row r="166" spans="2:26" ht="15.75">
      <c r="B166" s="318"/>
      <c r="C166" s="318"/>
      <c r="D166" s="318"/>
      <c r="E166" s="318"/>
      <c r="F166" s="318"/>
      <c r="G166" s="318"/>
      <c r="H166" s="318"/>
      <c r="I166" s="318"/>
      <c r="J166" s="318"/>
      <c r="K166" s="318"/>
      <c r="L166" s="318"/>
      <c r="M166" s="318"/>
      <c r="O166" s="38"/>
      <c r="P166" s="38"/>
      <c r="Q166" s="38"/>
      <c r="R166" s="38"/>
      <c r="S166" s="38"/>
      <c r="T166" s="38"/>
      <c r="U166" s="38"/>
      <c r="V166" s="38"/>
      <c r="W166" s="38"/>
      <c r="X166" s="38"/>
      <c r="Y166" s="38"/>
      <c r="Z166" s="38"/>
    </row>
    <row r="167" spans="2:26" ht="15.75">
      <c r="B167" s="374" t="s">
        <v>420</v>
      </c>
      <c r="C167" s="374"/>
      <c r="D167" s="374"/>
      <c r="E167" s="374"/>
      <c r="F167" s="374"/>
      <c r="G167" s="374"/>
      <c r="H167" s="374"/>
      <c r="I167" s="374"/>
      <c r="J167" s="374"/>
      <c r="K167" s="374"/>
      <c r="L167" s="374"/>
      <c r="M167" s="374"/>
      <c r="O167" s="38"/>
      <c r="P167" s="38"/>
      <c r="Q167" s="38"/>
      <c r="R167" s="38"/>
      <c r="S167" s="38"/>
      <c r="T167" s="38"/>
      <c r="U167" s="38"/>
      <c r="V167" s="38"/>
      <c r="W167" s="38"/>
      <c r="X167" s="38"/>
      <c r="Y167" s="38"/>
      <c r="Z167" s="38"/>
    </row>
    <row r="168" spans="2:26" ht="15.75">
      <c r="B168" s="318"/>
      <c r="C168" s="318"/>
      <c r="D168" s="318"/>
      <c r="E168" s="318"/>
      <c r="F168" s="318"/>
      <c r="G168" s="318"/>
      <c r="H168" s="318"/>
      <c r="I168" s="318"/>
      <c r="J168" s="318"/>
      <c r="K168" s="318"/>
      <c r="L168" s="318"/>
      <c r="M168" s="318"/>
      <c r="O168" s="38"/>
      <c r="P168" s="38"/>
      <c r="Q168" s="38"/>
      <c r="R168" s="38"/>
      <c r="S168" s="38"/>
      <c r="T168" s="38"/>
      <c r="U168" s="38"/>
      <c r="V168" s="38"/>
      <c r="W168" s="38"/>
      <c r="X168" s="38"/>
      <c r="Y168" s="38"/>
      <c r="Z168" s="38"/>
    </row>
    <row r="169" spans="2:26" ht="15.75" customHeight="1">
      <c r="B169" s="374" t="s">
        <v>412</v>
      </c>
      <c r="C169" s="374"/>
      <c r="D169" s="374"/>
      <c r="E169" s="374"/>
      <c r="F169" s="374"/>
      <c r="G169" s="374"/>
      <c r="H169" s="374"/>
      <c r="I169" s="374"/>
      <c r="J169" s="374"/>
      <c r="K169" s="374"/>
      <c r="L169" s="374"/>
      <c r="M169" s="374"/>
      <c r="O169" s="38"/>
      <c r="P169" s="38"/>
      <c r="Q169" s="38"/>
      <c r="R169" s="38"/>
      <c r="S169" s="38"/>
      <c r="T169" s="38"/>
      <c r="U169" s="38"/>
      <c r="V169" s="38"/>
      <c r="W169" s="38"/>
      <c r="X169" s="38"/>
      <c r="Y169" s="38"/>
      <c r="Z169" s="38"/>
    </row>
    <row r="170" spans="2:26" ht="15.75">
      <c r="B170" s="374"/>
      <c r="C170" s="374"/>
      <c r="D170" s="374"/>
      <c r="E170" s="374"/>
      <c r="F170" s="374"/>
      <c r="G170" s="374"/>
      <c r="H170" s="374"/>
      <c r="I170" s="374"/>
      <c r="J170" s="374"/>
      <c r="K170" s="374"/>
      <c r="L170" s="374"/>
      <c r="M170" s="374"/>
      <c r="O170" s="38"/>
      <c r="P170" s="38"/>
      <c r="Q170" s="38"/>
      <c r="R170" s="38"/>
      <c r="S170" s="38"/>
      <c r="T170" s="38"/>
      <c r="U170" s="38"/>
      <c r="V170" s="38"/>
      <c r="W170" s="38"/>
      <c r="X170" s="38"/>
      <c r="Y170" s="38"/>
      <c r="Z170" s="38"/>
    </row>
    <row r="171" spans="2:26" ht="15.75">
      <c r="B171" s="319"/>
      <c r="C171" s="319"/>
      <c r="D171" s="319"/>
      <c r="E171" s="319"/>
      <c r="F171" s="319"/>
      <c r="G171" s="319"/>
      <c r="H171" s="319"/>
      <c r="I171" s="318" t="s">
        <v>413</v>
      </c>
      <c r="J171" s="319"/>
      <c r="K171" s="324" t="s">
        <v>413</v>
      </c>
      <c r="L171" s="319"/>
      <c r="M171" s="319"/>
      <c r="O171" s="38"/>
      <c r="P171" s="38"/>
      <c r="Q171" s="38"/>
      <c r="R171" s="38"/>
      <c r="S171" s="38"/>
      <c r="T171" s="38"/>
      <c r="U171" s="38"/>
      <c r="V171" s="38"/>
      <c r="W171" s="38"/>
      <c r="X171" s="38"/>
      <c r="Y171" s="38"/>
      <c r="Z171" s="38"/>
    </row>
    <row r="172" spans="2:26" ht="15.75">
      <c r="B172" s="319"/>
      <c r="C172" s="319"/>
      <c r="D172" s="319"/>
      <c r="E172" s="319"/>
      <c r="F172" s="319"/>
      <c r="G172" s="319"/>
      <c r="H172" s="319"/>
      <c r="I172" s="320" t="s">
        <v>364</v>
      </c>
      <c r="J172" s="319"/>
      <c r="K172" s="325" t="s">
        <v>414</v>
      </c>
      <c r="L172" s="319"/>
      <c r="M172" s="319"/>
      <c r="O172" s="38"/>
      <c r="P172" s="38"/>
      <c r="Q172" s="38"/>
      <c r="R172" s="38"/>
      <c r="S172" s="38"/>
      <c r="T172" s="38"/>
      <c r="U172" s="38"/>
      <c r="V172" s="38"/>
      <c r="W172" s="38"/>
      <c r="X172" s="38"/>
      <c r="Y172" s="38"/>
      <c r="Z172" s="38"/>
    </row>
    <row r="173" spans="2:26" ht="15.75">
      <c r="B173" s="319"/>
      <c r="C173" s="319"/>
      <c r="D173" s="319"/>
      <c r="E173" s="319"/>
      <c r="F173" s="319"/>
      <c r="G173" s="319"/>
      <c r="H173" s="319"/>
      <c r="I173" s="318" t="s">
        <v>0</v>
      </c>
      <c r="J173" s="319"/>
      <c r="K173" s="324" t="s">
        <v>0</v>
      </c>
      <c r="L173" s="319"/>
      <c r="M173" s="319"/>
      <c r="O173" s="38"/>
      <c r="P173" s="38"/>
      <c r="Q173" s="38"/>
      <c r="R173" s="38"/>
      <c r="S173" s="38"/>
      <c r="T173" s="38"/>
      <c r="U173" s="38"/>
      <c r="V173" s="38"/>
      <c r="W173" s="38"/>
      <c r="X173" s="38"/>
      <c r="Y173" s="38"/>
      <c r="Z173" s="38"/>
    </row>
    <row r="174" spans="2:26" ht="15.75" customHeight="1">
      <c r="B174" s="375" t="s">
        <v>422</v>
      </c>
      <c r="C174" s="375"/>
      <c r="D174" s="375"/>
      <c r="E174" s="375"/>
      <c r="F174" s="375"/>
      <c r="G174" s="375"/>
      <c r="H174" s="375"/>
      <c r="I174" s="321"/>
      <c r="J174" s="319"/>
      <c r="K174" s="326"/>
      <c r="L174" s="319"/>
      <c r="M174" s="319"/>
      <c r="O174" s="38"/>
      <c r="P174" s="38"/>
      <c r="Q174" s="38"/>
      <c r="R174" s="38"/>
      <c r="S174" s="38"/>
      <c r="T174" s="38"/>
      <c r="U174" s="38"/>
      <c r="V174" s="38"/>
      <c r="W174" s="38"/>
      <c r="X174" s="38"/>
      <c r="Y174" s="38"/>
      <c r="Z174" s="38"/>
    </row>
    <row r="175" spans="2:26" ht="15.75">
      <c r="B175" s="374" t="s">
        <v>416</v>
      </c>
      <c r="C175" s="374"/>
      <c r="D175" s="319"/>
      <c r="E175" s="319"/>
      <c r="F175" s="319"/>
      <c r="G175" s="319"/>
      <c r="H175" s="319"/>
      <c r="I175" s="327">
        <v>17125</v>
      </c>
      <c r="J175" s="323"/>
      <c r="K175" s="331">
        <v>16662</v>
      </c>
      <c r="L175" s="319"/>
      <c r="M175" s="319"/>
      <c r="O175" s="38"/>
      <c r="P175" s="38"/>
      <c r="Q175" s="38"/>
      <c r="R175" s="38"/>
      <c r="S175" s="38"/>
      <c r="T175" s="38"/>
      <c r="U175" s="38"/>
      <c r="V175" s="38"/>
      <c r="W175" s="38"/>
      <c r="X175" s="38"/>
      <c r="Y175" s="38"/>
      <c r="Z175" s="38"/>
    </row>
    <row r="176" spans="2:26" ht="15.75">
      <c r="B176" s="374" t="s">
        <v>415</v>
      </c>
      <c r="C176" s="374"/>
      <c r="D176" s="319"/>
      <c r="E176" s="319"/>
      <c r="F176" s="319"/>
      <c r="G176" s="319"/>
      <c r="H176" s="319"/>
      <c r="I176" s="328">
        <v>-463</v>
      </c>
      <c r="J176" s="323"/>
      <c r="K176" s="332">
        <v>-432</v>
      </c>
      <c r="L176" s="319"/>
      <c r="M176" s="319"/>
      <c r="O176" s="38"/>
      <c r="P176" s="38"/>
      <c r="Q176" s="38"/>
      <c r="R176" s="38"/>
      <c r="S176" s="38"/>
      <c r="T176" s="38"/>
      <c r="U176" s="38"/>
      <c r="V176" s="38"/>
      <c r="W176" s="38"/>
      <c r="X176" s="38"/>
      <c r="Y176" s="38"/>
      <c r="Z176" s="38"/>
    </row>
    <row r="177" spans="2:26" ht="15.75">
      <c r="B177" s="319"/>
      <c r="C177" s="319"/>
      <c r="D177" s="319"/>
      <c r="E177" s="319"/>
      <c r="F177" s="319"/>
      <c r="G177" s="319"/>
      <c r="H177" s="319"/>
      <c r="I177" s="329">
        <f>+I175+I176</f>
        <v>16662</v>
      </c>
      <c r="J177" s="323"/>
      <c r="K177" s="329">
        <f>+K175+K176</f>
        <v>16230</v>
      </c>
      <c r="L177" s="319"/>
      <c r="M177" s="319"/>
      <c r="O177" s="38"/>
      <c r="P177" s="38"/>
      <c r="Q177" s="38"/>
      <c r="R177" s="38"/>
      <c r="S177" s="38"/>
      <c r="T177" s="38"/>
      <c r="U177" s="38"/>
      <c r="V177" s="38"/>
      <c r="W177" s="38"/>
      <c r="X177" s="38"/>
      <c r="Y177" s="38"/>
      <c r="Z177" s="38"/>
    </row>
    <row r="178" spans="2:13" s="13" customFormat="1" ht="15.75">
      <c r="B178" s="374" t="s">
        <v>421</v>
      </c>
      <c r="C178" s="374"/>
      <c r="D178" s="374"/>
      <c r="E178" s="374"/>
      <c r="F178" s="374"/>
      <c r="G178" s="374"/>
      <c r="H178" s="374"/>
      <c r="I178" s="327">
        <v>-11448</v>
      </c>
      <c r="J178" s="323"/>
      <c r="K178" s="331">
        <v>-10830</v>
      </c>
      <c r="L178" s="319"/>
      <c r="M178" s="319"/>
    </row>
    <row r="179" spans="2:13" s="13" customFormat="1" ht="15.75" customHeight="1" thickBot="1">
      <c r="B179" s="374" t="s">
        <v>424</v>
      </c>
      <c r="C179" s="374"/>
      <c r="D179" s="374"/>
      <c r="E179" s="374"/>
      <c r="F179" s="374"/>
      <c r="G179" s="374"/>
      <c r="H179" s="374"/>
      <c r="I179" s="330">
        <f>+I177+I178</f>
        <v>5214</v>
      </c>
      <c r="J179" s="323"/>
      <c r="K179" s="330">
        <f>+K177+K178</f>
        <v>5400</v>
      </c>
      <c r="L179" s="319"/>
      <c r="M179" s="319"/>
    </row>
    <row r="180" spans="2:13" s="13" customFormat="1" ht="15.75" customHeight="1" thickTop="1">
      <c r="B180" s="319"/>
      <c r="C180" s="319"/>
      <c r="D180" s="319"/>
      <c r="E180" s="319"/>
      <c r="F180" s="319"/>
      <c r="G180" s="319"/>
      <c r="H180" s="319"/>
      <c r="I180" s="322"/>
      <c r="J180" s="319"/>
      <c r="K180" s="322"/>
      <c r="L180" s="319"/>
      <c r="M180" s="319"/>
    </row>
    <row r="181" spans="2:13" s="13" customFormat="1" ht="15.75" customHeight="1">
      <c r="B181" s="374" t="s">
        <v>418</v>
      </c>
      <c r="C181" s="374"/>
      <c r="D181" s="374"/>
      <c r="E181" s="374"/>
      <c r="F181" s="374"/>
      <c r="G181" s="374"/>
      <c r="H181" s="374"/>
      <c r="I181" s="374"/>
      <c r="J181" s="374"/>
      <c r="K181" s="374"/>
      <c r="L181" s="374"/>
      <c r="M181" s="374"/>
    </row>
    <row r="182" spans="2:13" s="13" customFormat="1" ht="15.75" customHeight="1">
      <c r="B182" s="374"/>
      <c r="C182" s="374"/>
      <c r="D182" s="374"/>
      <c r="E182" s="374"/>
      <c r="F182" s="374"/>
      <c r="G182" s="374"/>
      <c r="H182" s="374"/>
      <c r="I182" s="374"/>
      <c r="J182" s="374"/>
      <c r="K182" s="374"/>
      <c r="L182" s="374"/>
      <c r="M182" s="374"/>
    </row>
    <row r="183" spans="2:13" s="13" customFormat="1" ht="15.75" customHeight="1">
      <c r="B183" s="374"/>
      <c r="C183" s="374"/>
      <c r="D183" s="374"/>
      <c r="E183" s="374"/>
      <c r="F183" s="374"/>
      <c r="G183" s="374"/>
      <c r="H183" s="374"/>
      <c r="I183" s="374"/>
      <c r="J183" s="374"/>
      <c r="K183" s="374"/>
      <c r="L183" s="374"/>
      <c r="M183" s="374"/>
    </row>
    <row r="184" spans="2:13" s="13" customFormat="1" ht="15.75" customHeight="1">
      <c r="B184" s="319"/>
      <c r="C184" s="319"/>
      <c r="D184" s="319"/>
      <c r="E184" s="319"/>
      <c r="F184" s="319"/>
      <c r="G184" s="319"/>
      <c r="H184" s="319"/>
      <c r="I184" s="319"/>
      <c r="J184" s="319"/>
      <c r="K184" s="319"/>
      <c r="L184" s="319"/>
      <c r="M184" s="319"/>
    </row>
    <row r="185" spans="2:13" s="13" customFormat="1" ht="15.75" customHeight="1">
      <c r="B185" s="374" t="s">
        <v>419</v>
      </c>
      <c r="C185" s="374"/>
      <c r="D185" s="374"/>
      <c r="E185" s="374"/>
      <c r="F185" s="374"/>
      <c r="G185" s="374"/>
      <c r="H185" s="374"/>
      <c r="I185" s="374"/>
      <c r="J185" s="374"/>
      <c r="K185" s="374"/>
      <c r="L185" s="374"/>
      <c r="M185" s="374"/>
    </row>
    <row r="186" spans="2:13" s="13" customFormat="1" ht="15.75" customHeight="1">
      <c r="B186" s="374"/>
      <c r="C186" s="374"/>
      <c r="D186" s="374"/>
      <c r="E186" s="374"/>
      <c r="F186" s="374"/>
      <c r="G186" s="374"/>
      <c r="H186" s="374"/>
      <c r="I186" s="374"/>
      <c r="J186" s="374"/>
      <c r="K186" s="374"/>
      <c r="L186" s="374"/>
      <c r="M186" s="374"/>
    </row>
    <row r="187" ht="15.75">
      <c r="J187" s="206"/>
    </row>
    <row r="188" spans="1:13" ht="15.75">
      <c r="A188" s="11" t="s">
        <v>151</v>
      </c>
      <c r="E188" s="207"/>
      <c r="F188" s="207"/>
      <c r="G188" s="207"/>
      <c r="H188" s="207"/>
      <c r="I188" s="207"/>
      <c r="J188" s="207"/>
      <c r="K188" s="207"/>
      <c r="L188" s="207"/>
      <c r="M188" s="207"/>
    </row>
    <row r="189" spans="1:13" ht="15.75">
      <c r="A189" s="2" t="s">
        <v>152</v>
      </c>
      <c r="E189" s="207"/>
      <c r="F189" s="207"/>
      <c r="G189" s="207"/>
      <c r="H189" s="207"/>
      <c r="I189" s="207"/>
      <c r="J189" s="207"/>
      <c r="K189" s="207"/>
      <c r="L189" s="207"/>
      <c r="M189" s="207"/>
    </row>
    <row r="190" spans="1:13" ht="15.75">
      <c r="A190" s="2" t="s">
        <v>153</v>
      </c>
      <c r="E190" s="207"/>
      <c r="F190" s="207"/>
      <c r="G190" s="207"/>
      <c r="H190" s="207"/>
      <c r="I190" s="207"/>
      <c r="J190" s="207"/>
      <c r="K190" s="207"/>
      <c r="L190" s="207"/>
      <c r="M190" s="207"/>
    </row>
    <row r="191" spans="1:13" ht="15.75">
      <c r="A191" s="208" t="s">
        <v>154</v>
      </c>
      <c r="E191" s="207"/>
      <c r="F191" s="207"/>
      <c r="G191" s="207"/>
      <c r="H191" s="207"/>
      <c r="I191" s="207"/>
      <c r="J191" s="207"/>
      <c r="K191" s="207"/>
      <c r="L191" s="207"/>
      <c r="M191" s="207"/>
    </row>
    <row r="192" ht="15.75">
      <c r="A192" s="2" t="s">
        <v>155</v>
      </c>
    </row>
    <row r="193" ht="15.75">
      <c r="A193" s="209" t="s">
        <v>423</v>
      </c>
    </row>
  </sheetData>
  <sheetProtection/>
  <mergeCells count="38">
    <mergeCell ref="C141:H142"/>
    <mergeCell ref="A1:K1"/>
    <mergeCell ref="A2:K2"/>
    <mergeCell ref="B88:M91"/>
    <mergeCell ref="C92:M96"/>
    <mergeCell ref="A3:M3"/>
    <mergeCell ref="B11:M14"/>
    <mergeCell ref="B71:K71"/>
    <mergeCell ref="B80:M80"/>
    <mergeCell ref="B82:L82"/>
    <mergeCell ref="B156:M158"/>
    <mergeCell ref="O17:Z19"/>
    <mergeCell ref="B29:M32"/>
    <mergeCell ref="B35:M37"/>
    <mergeCell ref="B53:M55"/>
    <mergeCell ref="B16:M17"/>
    <mergeCell ref="O130:Z131"/>
    <mergeCell ref="C152:M152"/>
    <mergeCell ref="C106:M109"/>
    <mergeCell ref="B111:M112"/>
    <mergeCell ref="B126:M127"/>
    <mergeCell ref="B41:M41"/>
    <mergeCell ref="C98:M99"/>
    <mergeCell ref="B59:M59"/>
    <mergeCell ref="B63:M63"/>
    <mergeCell ref="B114:M115"/>
    <mergeCell ref="C101:M104"/>
    <mergeCell ref="B117:M118"/>
    <mergeCell ref="B169:M170"/>
    <mergeCell ref="B175:C175"/>
    <mergeCell ref="B162:M165"/>
    <mergeCell ref="B167:M167"/>
    <mergeCell ref="B174:H174"/>
    <mergeCell ref="B185:M186"/>
    <mergeCell ref="B176:C176"/>
    <mergeCell ref="B179:H179"/>
    <mergeCell ref="B181:M183"/>
    <mergeCell ref="B178:H178"/>
  </mergeCells>
  <printOptions/>
  <pageMargins left="0.7480314960629921" right="0.7480314960629921" top="0.7086614173228347" bottom="1.0236220472440944" header="0.5118110236220472" footer="0.5118110236220472"/>
  <pageSetup firstPageNumber="8" useFirstPageNumber="1" fitToHeight="5" horizontalDpi="600" verticalDpi="600" orientation="portrait" scale="67" r:id="rId1"/>
  <headerFooter alignWithMargins="0">
    <oddFooter>&amp;RPage &amp;P</oddFooter>
  </headerFooter>
  <rowBreaks count="2" manualBreakCount="2">
    <brk id="64" max="13" man="1"/>
    <brk id="12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user</cp:lastModifiedBy>
  <cp:lastPrinted>2011-02-28T09:56:59Z</cp:lastPrinted>
  <dcterms:created xsi:type="dcterms:W3CDTF">2007-08-02T09:00:54Z</dcterms:created>
  <dcterms:modified xsi:type="dcterms:W3CDTF">2011-02-28T10:25:29Z</dcterms:modified>
  <cp:category/>
  <cp:version/>
  <cp:contentType/>
  <cp:contentStatus/>
</cp:coreProperties>
</file>